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firstSheet="7" activeTab="15"/>
  </bookViews>
  <sheets>
    <sheet name="стр.1" sheetId="1" r:id="rId1"/>
    <sheet name="стр.2 " sheetId="2" r:id="rId2"/>
    <sheet name="стр.3 " sheetId="3" r:id="rId3"/>
    <sheet name="Приложение 1 к ФХД" sheetId="4" r:id="rId4"/>
    <sheet name="001" sheetId="5" r:id="rId5"/>
    <sheet name="404" sheetId="6" r:id="rId6"/>
    <sheet name="муниципальное задание" sheetId="7" r:id="rId7"/>
    <sheet name="профил правон" sheetId="8" r:id="rId8"/>
    <sheet name="лагерь" sheetId="9" r:id="rId9"/>
    <sheet name="ОВЗ" sheetId="10" r:id="rId10"/>
    <sheet name="200" sheetId="11" r:id="rId11"/>
    <sheet name="203" sheetId="12" r:id="rId12"/>
    <sheet name="410" sheetId="13" r:id="rId13"/>
    <sheet name="206" sheetId="14" r:id="rId14"/>
    <sheet name="свод целевых" sheetId="15" r:id="rId15"/>
    <sheet name="311" sheetId="16" r:id="rId16"/>
  </sheets>
  <definedNames>
    <definedName name="_xlnm.Print_Titles" localSheetId="4">'001'!$A:$B,'001'!$10:$13</definedName>
    <definedName name="_xlnm.Print_Titles" localSheetId="10">'200'!$A:$B,'200'!$10:$13</definedName>
    <definedName name="_xlnm.Print_Titles" localSheetId="11">'203'!$A:$B,'203'!$10:$13</definedName>
    <definedName name="_xlnm.Print_Titles" localSheetId="13">'206'!$A:$B,'206'!$10:$13</definedName>
    <definedName name="_xlnm.Print_Titles" localSheetId="15">'311'!$A:$B,'311'!$10:$13</definedName>
    <definedName name="_xlnm.Print_Titles" localSheetId="5">'404'!$A:$B,'404'!$10:$13</definedName>
    <definedName name="_xlnm.Print_Titles" localSheetId="12">'410'!$A:$B,'410'!$10:$13</definedName>
    <definedName name="_xlnm.Print_Titles" localSheetId="8">'лагерь'!$A:$B,'лагерь'!$10:$13</definedName>
    <definedName name="_xlnm.Print_Titles" localSheetId="6">'муниципальное задание'!$A:$B,'муниципальное задание'!$10:$13</definedName>
    <definedName name="_xlnm.Print_Titles" localSheetId="9">'ОВЗ'!$A:$B,'ОВЗ'!$10:$13</definedName>
    <definedName name="_xlnm.Print_Titles" localSheetId="3">'Приложение 1 к ФХД'!$11:$14</definedName>
    <definedName name="_xlnm.Print_Titles" localSheetId="7">'профил правон'!$A:$B,'профил правон'!$10:$13</definedName>
    <definedName name="_xlnm.Print_Titles" localSheetId="14">'свод целевых'!$A:$B,'свод целевых'!$10:$13</definedName>
    <definedName name="_xlnm.Print_Titles" localSheetId="1">'стр.2 '!$4:$4</definedName>
    <definedName name="_xlnm.Print_Area" localSheetId="4">'001'!$A$1:$S$55</definedName>
    <definedName name="_xlnm.Print_Area" localSheetId="10">'200'!$A$1:$S$55</definedName>
    <definedName name="_xlnm.Print_Area" localSheetId="11">'203'!$A$1:$S$55</definedName>
    <definedName name="_xlnm.Print_Area" localSheetId="13">'206'!$A$1:$S$55</definedName>
    <definedName name="_xlnm.Print_Area" localSheetId="15">'311'!$A$1:$C$55</definedName>
    <definedName name="_xlnm.Print_Area" localSheetId="5">'404'!$A$1:$S$55</definedName>
    <definedName name="_xlnm.Print_Area" localSheetId="12">'410'!$A$1:$S$55</definedName>
    <definedName name="_xlnm.Print_Area" localSheetId="8">'лагерь'!$A$1:$S$55</definedName>
    <definedName name="_xlnm.Print_Area" localSheetId="6">'муниципальное задание'!$A$1:$S$55</definedName>
    <definedName name="_xlnm.Print_Area" localSheetId="9">'ОВЗ'!$A$1:$S$55</definedName>
    <definedName name="_xlnm.Print_Area" localSheetId="3">'Приложение 1 к ФХД'!$A$1:$H$51</definedName>
    <definedName name="_xlnm.Print_Area" localSheetId="7">'профил правон'!$A$1:$S$55</definedName>
    <definedName name="_xlnm.Print_Area" localSheetId="14">'свод целевых'!$A$1:$S$55</definedName>
    <definedName name="_xlnm.Print_Area" localSheetId="0">'стр.1'!$A$1:$DD$45</definedName>
    <definedName name="_xlnm.Print_Area" localSheetId="1">'стр.2 '!$A$1:$DD$26</definedName>
    <definedName name="_xlnm.Print_Area" localSheetId="2">'стр.3 '!$A$1:$DF$101</definedName>
  </definedNames>
  <calcPr fullCalcOnLoad="1"/>
</workbook>
</file>

<file path=xl/sharedStrings.xml><?xml version="1.0" encoding="utf-8"?>
<sst xmlns="http://schemas.openxmlformats.org/spreadsheetml/2006/main" count="1531" uniqueCount="283">
  <si>
    <t>(подпись)</t>
  </si>
  <si>
    <t>(расшифровка подписи)</t>
  </si>
  <si>
    <t>Наименование показателя</t>
  </si>
  <si>
    <t>в том числе:</t>
  </si>
  <si>
    <t>Субсидии на выполнении государственного задания</t>
  </si>
  <si>
    <t>Целевые субсидии</t>
  </si>
  <si>
    <t>Бюджетные инвестиции</t>
  </si>
  <si>
    <t>Поступления от иной приносящей доход деятельности, всего:</t>
  </si>
  <si>
    <t>Оплата работ, услуг, всего</t>
  </si>
  <si>
    <t>Услуги связи</t>
  </si>
  <si>
    <t>Транспортные услуги</t>
  </si>
  <si>
    <t>Исполнитель</t>
  </si>
  <si>
    <t xml:space="preserve">к Плану финансово-хозяйственной деятельности </t>
  </si>
  <si>
    <t>(наименование учреждения)</t>
  </si>
  <si>
    <t>№</t>
  </si>
  <si>
    <t>всего</t>
  </si>
  <si>
    <t>Оплата труда и начисления на выплаты по оплате труда</t>
  </si>
  <si>
    <t>1.1</t>
  </si>
  <si>
    <t>заработная плата</t>
  </si>
  <si>
    <t>1.2</t>
  </si>
  <si>
    <t>прочие выплаты</t>
  </si>
  <si>
    <t>1.3</t>
  </si>
  <si>
    <t>начисления на выплаты по оплате  труда</t>
  </si>
  <si>
    <t>4</t>
  </si>
  <si>
    <t>4.1</t>
  </si>
  <si>
    <t>5</t>
  </si>
  <si>
    <t>7</t>
  </si>
  <si>
    <t>7.1</t>
  </si>
  <si>
    <t>8</t>
  </si>
  <si>
    <t>8.1</t>
  </si>
  <si>
    <t>9</t>
  </si>
  <si>
    <t>Всего выплат*</t>
  </si>
  <si>
    <t>тел. ________________________</t>
  </si>
  <si>
    <t>Распределение выплат в разрезе поступлений по месяцам, кварталам</t>
  </si>
  <si>
    <t>План на _________ год, тыс. руб.</t>
  </si>
  <si>
    <t>ГОД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</si>
  <si>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</si>
  <si>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</si>
  <si>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</si>
  <si>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</si>
  <si>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</si>
  <si>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</si>
  <si>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</si>
  <si>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</si>
  <si>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</si>
  <si>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</si>
  <si>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</si>
  <si>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</si>
  <si>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</si>
  <si>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</si>
  <si>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</si>
  <si>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</si>
  <si>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 xml:space="preserve">ПРИМЕЧАНИЕ: </t>
  </si>
  <si>
    <t>* Заполняется по каждому виду поступлений с приложением сводной информации</t>
  </si>
  <si>
    <t>Распределение выплат в разрезе поступлений бюджетного учреждения</t>
  </si>
  <si>
    <t>Приложение 2</t>
  </si>
  <si>
    <t>коммунальные услуги (теплоснабжение)</t>
  </si>
  <si>
    <t>коммунальные услуги (электроэнергия)</t>
  </si>
  <si>
    <t>коммунальные услуги (водоснабжение, водоотведение)</t>
  </si>
  <si>
    <t xml:space="preserve">Оплата расходов, связанных с обеспечением одеждой, обувью, мягким инвентарем и предметами личной </t>
  </si>
  <si>
    <t>уплата налогов, сборов и иных обязательных платежей</t>
  </si>
  <si>
    <t>Медикаменты, перевязочные средства и прочие лечебные расходы</t>
  </si>
  <si>
    <t>Продукты питания</t>
  </si>
  <si>
    <t>Поступления от оказания   областным государственным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</si>
  <si>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компенсация за приобретение книгоиздательской продукции и периодических изданий</t>
  </si>
  <si>
    <t>Арендная плата за пользование имуществом, всего</t>
  </si>
  <si>
    <t>Работы, услуги по содержанию имущества, всего</t>
  </si>
  <si>
    <t xml:space="preserve">в т.ч. капитальный и текущий ремонт </t>
  </si>
  <si>
    <t>Прочие работы, услуги, всего</t>
  </si>
  <si>
    <t>Прочие расходы, всего</t>
  </si>
  <si>
    <t>в т.ч.стипендии</t>
  </si>
  <si>
    <t>Увеличение стоимости основных средств, всего</t>
  </si>
  <si>
    <t>в т.ч.Приобретение и модернизация непроизводственного оборудования и предметов длительного пользования</t>
  </si>
  <si>
    <t>Увеличение стоимости материальных запасов, всего</t>
  </si>
  <si>
    <t>в т.ч. Горюче-смазочные материалы</t>
  </si>
  <si>
    <t>2</t>
  </si>
  <si>
    <t>3</t>
  </si>
  <si>
    <t>6</t>
  </si>
  <si>
    <t>Услуги связи, всего</t>
  </si>
  <si>
    <t>2.1</t>
  </si>
  <si>
    <t>2.2</t>
  </si>
  <si>
    <t>2.3</t>
  </si>
  <si>
    <t>2.3.1</t>
  </si>
  <si>
    <t>2.3.2</t>
  </si>
  <si>
    <t>2.3.3</t>
  </si>
  <si>
    <t>Оплата работ, услуг</t>
  </si>
  <si>
    <t>Коммунальные услуги, всего</t>
  </si>
  <si>
    <t>7.2</t>
  </si>
  <si>
    <t>9.1</t>
  </si>
  <si>
    <t>9.2</t>
  </si>
  <si>
    <t>9.3</t>
  </si>
  <si>
    <t>9.4</t>
  </si>
  <si>
    <t>10</t>
  </si>
  <si>
    <t>Приложение 1</t>
  </si>
  <si>
    <t xml:space="preserve">муниципального бюджетного (автономного) учреждения </t>
  </si>
  <si>
    <t>Пособие по социальной помощи населению</t>
  </si>
  <si>
    <t>9.5.</t>
  </si>
  <si>
    <t>Котельно-печное топливо</t>
  </si>
  <si>
    <t>Руководитель учреждения</t>
  </si>
  <si>
    <t>Главный бухгалтер учреждения</t>
  </si>
  <si>
    <t>____________</t>
  </si>
  <si>
    <t>Приложение 3</t>
  </si>
  <si>
    <t>Распределение выплат от иной приносящей доход деятельности</t>
  </si>
  <si>
    <t>Главный бухгалтер учреждения ________________________ (Ф.И.О.)</t>
  </si>
  <si>
    <r>
      <t>Наименование поступления*:</t>
    </r>
    <r>
      <rPr>
        <b/>
        <u val="single"/>
        <sz val="12"/>
        <rFont val="Times New Roman"/>
        <family val="1"/>
      </rPr>
      <t>Субсидия бюджетным учреждениям на финансовое обеспечение муниципального задания на оказание муниц услуг (субвенция на общее образование)</t>
    </r>
  </si>
  <si>
    <r>
      <t>Наименование поступления*:</t>
    </r>
    <r>
      <rPr>
        <b/>
        <u val="single"/>
        <sz val="12"/>
        <rFont val="Times New Roman"/>
        <family val="1"/>
      </rPr>
      <t>Субсидия бюджетным учреждениям на финансовое обеспечение муниципального задания на оказание муниц услуг (местный бюджет)</t>
    </r>
  </si>
  <si>
    <r>
      <t>Наименование поступления*:</t>
    </r>
    <r>
      <rPr>
        <b/>
        <u val="single"/>
        <sz val="12"/>
        <rFont val="Times New Roman"/>
        <family val="1"/>
      </rPr>
      <t>Субсидия бюджетным учреждениям на финансовое обеспечение муниципального задания на оказание муниц услуг.</t>
    </r>
  </si>
  <si>
    <r>
      <t>Наименование поступления*:Субсидии на иные целт: Муниципальная целевая программа "П</t>
    </r>
    <r>
      <rPr>
        <b/>
        <u val="single"/>
        <sz val="12"/>
        <rFont val="Times New Roman"/>
        <family val="1"/>
      </rPr>
      <t>рофилактика правонарушений на территории Чаинского района на 2014-2016 годы"</t>
    </r>
  </si>
  <si>
    <t>Наименование поступления*:Субсидии на иные цели: Субсидия муниципальным образовательным организациям на организацию отдыха детей в каникулярное время.</t>
  </si>
  <si>
    <t>Наименование поступления*:Субсидии на иные цели: межбюджетные трансферты муниципальным образовательным учреждениям на частичную оплату стоимости питания одельных категорий обучающихся.</t>
  </si>
  <si>
    <t>Наименование поступления*:Субсидии на иные цели: Иные межбюджетные трансферты на стимулирующие выплаты за высокие результаты и качество выполняемых работ в МОО.</t>
  </si>
  <si>
    <t xml:space="preserve">Наименование поступления*:Родительская плата на питание детей в столовой </t>
  </si>
  <si>
    <t>МБОУ "Варгатёрская ООШ"</t>
  </si>
  <si>
    <t>Виноградская И.Н.</t>
  </si>
  <si>
    <r>
      <t xml:space="preserve">тел. </t>
    </r>
    <r>
      <rPr>
        <u val="single"/>
        <sz val="14"/>
        <rFont val="Times New Roman"/>
        <family val="1"/>
      </rPr>
      <t>8(38)257 53220</t>
    </r>
    <r>
      <rPr>
        <sz val="14"/>
        <rFont val="Times New Roman"/>
        <family val="1"/>
      </rPr>
      <t>________________________</t>
    </r>
  </si>
  <si>
    <t>тел. 8(38)257 53220</t>
  </si>
  <si>
    <r>
      <t xml:space="preserve">тел. </t>
    </r>
    <r>
      <rPr>
        <u val="single"/>
        <sz val="14"/>
        <rFont val="Times New Roman"/>
        <family val="1"/>
      </rPr>
      <t>8(38)257 53220</t>
    </r>
    <r>
      <rPr>
        <sz val="14"/>
        <rFont val="Times New Roman"/>
        <family val="1"/>
      </rPr>
      <t>_</t>
    </r>
  </si>
  <si>
    <r>
      <t>тел. _</t>
    </r>
    <r>
      <rPr>
        <u val="single"/>
        <sz val="14"/>
        <rFont val="Times New Roman"/>
        <family val="1"/>
      </rPr>
      <t>8(38)257 53220</t>
    </r>
    <r>
      <rPr>
        <sz val="14"/>
        <rFont val="Times New Roman"/>
        <family val="1"/>
      </rPr>
      <t>_______________________</t>
    </r>
  </si>
  <si>
    <r>
      <t xml:space="preserve">тел. </t>
    </r>
    <r>
      <rPr>
        <u val="single"/>
        <sz val="14"/>
        <rFont val="Times New Roman"/>
        <family val="1"/>
      </rPr>
      <t>8(38)257 53220</t>
    </r>
    <r>
      <rPr>
        <sz val="14"/>
        <rFont val="Times New Roman"/>
        <family val="1"/>
      </rPr>
      <t>_______</t>
    </r>
  </si>
  <si>
    <t>тел. 8(38)257 53220________________________</t>
  </si>
  <si>
    <r>
      <t xml:space="preserve">тел. </t>
    </r>
    <r>
      <rPr>
        <u val="single"/>
        <sz val="14"/>
        <rFont val="Times New Roman"/>
        <family val="1"/>
      </rPr>
      <t>_8(38)257 53220</t>
    </r>
    <r>
      <rPr>
        <sz val="14"/>
        <rFont val="Times New Roman"/>
        <family val="1"/>
      </rPr>
      <t>______________________</t>
    </r>
  </si>
  <si>
    <r>
      <t>тел. _</t>
    </r>
    <r>
      <rPr>
        <u val="single"/>
        <sz val="14"/>
        <rFont val="Times New Roman"/>
        <family val="1"/>
      </rPr>
      <t>8(38) 257 53220</t>
    </r>
    <r>
      <rPr>
        <sz val="14"/>
        <rFont val="Times New Roman"/>
        <family val="1"/>
      </rPr>
      <t>_______________________</t>
    </r>
  </si>
  <si>
    <t>УТВЕРЖДАЮ</t>
  </si>
  <si>
    <t>Начальник Управления образования</t>
  </si>
  <si>
    <t>(наименование должности лица, утверждающего документ)</t>
  </si>
  <si>
    <t>Степанова С.Г.</t>
  </si>
  <si>
    <t>"</t>
  </si>
  <si>
    <t xml:space="preserve"> г.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</si>
  <si>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</si>
  <si>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</si>
  <si>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</si>
  <si>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</si>
  <si>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</si>
  <si>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</si>
  <si>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</t>
  </si>
  <si>
    <t>муниципальное бюджетное общеобразовательное учреждение "Варгатёрская основная общеобразовательная школа"</t>
  </si>
  <si>
    <t>по ОКПО</t>
  </si>
  <si>
    <t>28819121</t>
  </si>
  <si>
    <t>бюджетного (автономного) образовательного учреждения</t>
  </si>
  <si>
    <t>ИНН/КПП</t>
  </si>
  <si>
    <t>7015002010 / 701501001</t>
  </si>
  <si>
    <t>Единица измерения: руб.</t>
  </si>
  <si>
    <t>по ОКЕИ</t>
  </si>
  <si>
    <t>383</t>
  </si>
  <si>
    <t>Наименование органа, осуществляющего</t>
  </si>
  <si>
    <t>Управление образования Администрации Чаинского района</t>
  </si>
  <si>
    <t>функции и полномочия учредителя</t>
  </si>
  <si>
    <t>Адрес фактического местонахождения</t>
  </si>
  <si>
    <t>636403 Томская область,Чаинский район,с.Варгатёр,ул.Центральная, д.42</t>
  </si>
  <si>
    <t>муниципального бюджетного (автономного) образовательного учреждения</t>
  </si>
  <si>
    <t>I. Сведения о деятельности муниципального бюджетного (автономного) образовательного учреждения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</si>
  <si>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</si>
  <si>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1.2. Виды деятельности учреждения, относящиеся к основным видам деятельности в соответствии с уставом учреждения:</t>
  </si>
  <si>
    <t xml:space="preserve">II. Показатели финансового состояния учреждения </t>
  </si>
  <si>
    <t>Сумма, тыс. руб.</t>
  </si>
  <si>
    <t>I. Нефинансовые активы, всего:</t>
  </si>
  <si>
    <t>из них:</t>
  </si>
  <si>
    <t>1.1. Общая балансовая стоимость недвижимого муниципального  имущества, всего</t>
  </si>
  <si>
    <t>1.1.1. Стоимость имущества, закрепленного собственником имущества за учреждением на праве оперативного управления</t>
  </si>
  <si>
    <t>1.1.2. Стоимость имущества, приобретенного учреждением за счет выделенных собственником имущества средств</t>
  </si>
  <si>
    <t>1.1.3. Стоимость имущества, приобретенного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</si>
  <si>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</si>
  <si>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</si>
  <si>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</si>
  <si>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</si>
  <si>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</si>
  <si>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деятельности по оказанию услуг с целевыми средствами</t>
  </si>
  <si>
    <t>2.2. Дебиторская задолженность по расходам, деятельности по оказанию услуг (оказание муниципальных услуг и приносящая доход деятельность)</t>
  </si>
  <si>
    <t>III. Обязательства, всего</t>
  </si>
  <si>
    <t>3.1.Кредиторская задолженность с целевыми средствами</t>
  </si>
  <si>
    <t>3.2. Кредиторская задолженность по расчетам с поставщиками и подрядчиками, деятельности по оказанию услуг (оказание муниципальных услуг и приносящая доход деятельность)</t>
  </si>
  <si>
    <t xml:space="preserve">III. Показатели по поступлениям и выплатам (расходам) учреждения </t>
  </si>
  <si>
    <t>Код
по бюджетной классификации
и операции
сектора госу-
дарственного управления</t>
  </si>
  <si>
    <t>Текущий финансовый  год</t>
  </si>
  <si>
    <t>Первый год планового периода</t>
  </si>
  <si>
    <t>Второй год планового периода</t>
  </si>
  <si>
    <t>Планируемый остаток средств на начало планируемого года</t>
  </si>
  <si>
    <t>Х</t>
  </si>
  <si>
    <t>Поступления, всего:</t>
  </si>
  <si>
    <t>Субсидии на выполнение муниципального задания</t>
  </si>
  <si>
    <t>Субсидии на осуществление отдельных государственных полномочий по выплате надбавок к должностному окладу педагогическим работникам</t>
  </si>
  <si>
    <t>Субсидия на организацию отдыха детей в каникулярное время</t>
  </si>
  <si>
    <t xml:space="preserve">Субвенция на осуществление отдельных полномочий по обеспечению обучающихся с ограниченными возможностьями здоровья </t>
  </si>
  <si>
    <t>Муниципальная целевая программа "Профилактика правонарушений на территории Чаинского района на 2014-2016г"</t>
  </si>
  <si>
    <t>Межбюджетные трансферты на частичную оплату стоимости питания</t>
  </si>
  <si>
    <t>Субсидии за счет иных межбюджетных трансфертов на стимулирующие выплаты за высокие результаты и качество выполняемых работ в муниципальных общеобразовательных организациях</t>
  </si>
  <si>
    <t>Поступления от оказания учреждениями услуг (выполнения работ), предоставление которых для физических и юридических лиц осуществляется на платной основе</t>
  </si>
  <si>
    <t>Поступления от иной приносящей доход деятельности</t>
  </si>
  <si>
    <t>Родительская плата на питание детей на переменах</t>
  </si>
  <si>
    <t>Планируемый остаток средств на конец планируемого года</t>
  </si>
  <si>
    <t>Выплаты (расходы),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</si>
  <si>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</si>
  <si>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</si>
  <si>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</si>
  <si>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</si>
  <si>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</si>
  <si>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</si>
  <si>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</si>
  <si>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в т.ч.капитальный и текущий ремонт Учреждения</t>
  </si>
  <si>
    <t>Прочие работы, услуги</t>
  </si>
  <si>
    <t>Безвозмездные перечисления организациям, всего</t>
  </si>
  <si>
    <t>Безвозмездные перечисления организациям</t>
  </si>
  <si>
    <t>Социальное обеспечение, всего</t>
  </si>
  <si>
    <t>Пособия по социальной помощи населению</t>
  </si>
  <si>
    <t>Прочие расходы</t>
  </si>
  <si>
    <t>стипендии</t>
  </si>
  <si>
    <t>Увеличение стоимости основных средств</t>
  </si>
  <si>
    <t>310</t>
  </si>
  <si>
    <t>Поступление нефинансовых активов, всего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</si>
  <si>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</si>
  <si>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</si>
  <si>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</si>
  <si>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Горюче-смазочные материалы</t>
  </si>
  <si>
    <t>Оплата расходов, связанных с обеспечением одеждой, обувью, мягким инвентарем и предметами личной гигиены обучающихся (воспитанников)</t>
  </si>
  <si>
    <t>Справочно:</t>
  </si>
  <si>
    <t>№ п/п</t>
  </si>
  <si>
    <t xml:space="preserve">Единицы измерения </t>
  </si>
  <si>
    <t>План</t>
  </si>
  <si>
    <t>Объем публичных обязательств</t>
  </si>
  <si>
    <t>тыс.руб.</t>
  </si>
  <si>
    <t xml:space="preserve">Среднегодовая штатная численность </t>
  </si>
  <si>
    <t>единиц</t>
  </si>
  <si>
    <t>-"-</t>
  </si>
  <si>
    <t>1.1.</t>
  </si>
  <si>
    <t>административно-управленческий персонал</t>
  </si>
  <si>
    <t>педагогический персонал</t>
  </si>
  <si>
    <t>1.2.1</t>
  </si>
  <si>
    <t>из них учителя</t>
  </si>
  <si>
    <t>учебно-вспомогательный персонал</t>
  </si>
  <si>
    <t>1.4</t>
  </si>
  <si>
    <t>обслуживающий персонал</t>
  </si>
  <si>
    <t>Среднемесячная заработная плата</t>
  </si>
  <si>
    <t>руб.</t>
  </si>
  <si>
    <t>2.2.1</t>
  </si>
  <si>
    <t>2.4</t>
  </si>
  <si>
    <t>Количество потребителей, всего</t>
  </si>
  <si>
    <t>чел.</t>
  </si>
  <si>
    <t>3.1</t>
  </si>
  <si>
    <t>Количество потребителей, воспользовавшихся бесплатными для потребителей услугами</t>
  </si>
  <si>
    <t>3.2</t>
  </si>
  <si>
    <t>Количество потребителей, воспользовавшихся частично платными для потребителей услугами</t>
  </si>
  <si>
    <t>3.3</t>
  </si>
  <si>
    <t>Количество потребителей, воспользовавшихся полностью платными для потребителей услугами (работами) - всего</t>
  </si>
  <si>
    <t>ПРИМЕЧАНИЕ:</t>
  </si>
  <si>
    <t>Вместе с настоящим  Планом финансовой хозяйственной деятельности  учреждения  предоставляют:</t>
  </si>
  <si>
    <t xml:space="preserve"> - "Распределение выплат в разрезе поступлений учреждения" (Приложение № 2 к Плану финансово-хозяйственной деятельности   областного государственного бюджетного учреждения);</t>
  </si>
  <si>
    <t xml:space="preserve"> - "Распределение выплат в разрезе поступлений по месяцам, кварталам" (Приложение № 3 к Плану финансово-хозяйственной деятельности   государственного бюджетного учреждения)</t>
  </si>
  <si>
    <t>тел.</t>
  </si>
  <si>
    <t>8(38)-257 53220</t>
  </si>
  <si>
    <t>тел. 8(38)25753220________________________</t>
  </si>
  <si>
    <r>
      <t>Исполнитель _</t>
    </r>
    <r>
      <rPr>
        <u val="single"/>
        <sz val="14"/>
        <rFont val="Times New Roman"/>
        <family val="1"/>
      </rPr>
      <t>Виноградская И.Н.</t>
    </r>
    <r>
      <rPr>
        <sz val="14"/>
        <rFont val="Times New Roman"/>
        <family val="1"/>
      </rPr>
      <t>_____ (Ф.И.О.)</t>
    </r>
  </si>
  <si>
    <t>Наименование поступления*:Свод по целевым средствам.</t>
  </si>
  <si>
    <r>
      <t>План на __</t>
    </r>
    <r>
      <rPr>
        <b/>
        <u val="single"/>
        <sz val="14"/>
        <rFont val="Times New Roman"/>
        <family val="1"/>
      </rPr>
      <t>2016</t>
    </r>
    <r>
      <rPr>
        <b/>
        <sz val="14"/>
        <rFont val="Times New Roman"/>
        <family val="1"/>
      </rPr>
      <t>__ год, тыс. руб.</t>
    </r>
  </si>
  <si>
    <t>Ушакова А.Н.</t>
  </si>
  <si>
    <t>План на 2016год, тыс.руб.</t>
  </si>
  <si>
    <r>
      <t>Руководитель учреждения _______________________</t>
    </r>
    <r>
      <rPr>
        <u val="single"/>
        <sz val="14"/>
        <rFont val="Times New Roman"/>
        <family val="1"/>
      </rPr>
      <t>Ушакова А.Н.</t>
    </r>
  </si>
  <si>
    <t>Наименование поступления*:Ведомственная целевая программа муниципального образования "Чаинский район" "Развитие инфраструктуры общего образования на территории Чаинского района"</t>
  </si>
  <si>
    <t>16</t>
  </si>
  <si>
    <t>и плановый период 2017 и 2018годов.</t>
  </si>
  <si>
    <t>Ведомственная целевая программа "Развитие инфраструктуры общего образования на территории Чаинского района"</t>
  </si>
  <si>
    <t xml:space="preserve">Осуществление образовательной деятельности по образовательным программам начального общего и основного общего образования. </t>
  </si>
  <si>
    <t>предоставление основного общего образования.</t>
  </si>
  <si>
    <r>
      <t>План на _</t>
    </r>
    <r>
      <rPr>
        <b/>
        <u val="single"/>
        <sz val="16"/>
        <rFont val="Times New Roman"/>
        <family val="1"/>
      </rPr>
      <t>2016</t>
    </r>
    <r>
      <rPr>
        <b/>
        <sz val="16"/>
        <rFont val="Times New Roman"/>
        <family val="1"/>
      </rPr>
      <t>_ год, тыс. руб.</t>
    </r>
  </si>
  <si>
    <t>1.3. Перечень видов деятельности  относящихся в соответствии с уставом к не основным видам деятельности учреждения: дошкольное образование; дополнительное образование;осуществлять деятельность детского лагеря на время каникул.</t>
  </si>
  <si>
    <t>Наименование поступления*:Субс на иные цели: Субв моо на осущ отд госуд полн по обеспечен обуч с овз,прожив в моу,питанием, одеждой,обувью, и на обесп обуч с огр возм здор, не прожив в моу беспл двух питан.</t>
  </si>
  <si>
    <t>мая</t>
  </si>
  <si>
    <t xml:space="preserve">Наименование поступления*:Субсидии иных межбюджетных трансфертов на достижение целевых показателей по плану мероприятий ("дорожной карте".) </t>
  </si>
  <si>
    <t>Субсидии иных межбюджетных трансфертов на достижение целевых показателей по плану мероприятий ("дорожной карте")</t>
  </si>
  <si>
    <t>17</t>
  </si>
  <si>
    <t>17.05.2016</t>
  </si>
  <si>
    <t>от "17 "мая 2016 года</t>
  </si>
  <si>
    <t>от "17"мая 2016 год</t>
  </si>
  <si>
    <t>от "_17_"мая 2016_ год</t>
  </si>
  <si>
    <t>от "_17_"мая 2016 год</t>
  </si>
  <si>
    <t>от "_17 "_мая 2016 год</t>
  </si>
  <si>
    <t>от "17"_мая 2016 год</t>
  </si>
  <si>
    <t>от "_17"_мая_ 2016__ год</t>
  </si>
  <si>
    <t>от "17_"мая_ 2016_ год</t>
  </si>
  <si>
    <r>
      <t>от "_17_"ма</t>
    </r>
    <r>
      <rPr>
        <u val="single"/>
        <sz val="12"/>
        <rFont val="Times New Roman"/>
        <family val="1"/>
      </rPr>
      <t>я</t>
    </r>
    <r>
      <rPr>
        <sz val="12"/>
        <rFont val="Times New Roman"/>
        <family val="1"/>
      </rPr>
      <t xml:space="preserve"> 2016 год</t>
    </r>
  </si>
  <si>
    <t>от "_17_"_мая 2016 год</t>
  </si>
  <si>
    <t>от "_17"мая_ 2016 год</t>
  </si>
  <si>
    <t>от "_17"_мая_ 2016 год</t>
  </si>
  <si>
    <t>"17" мая 2016г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</si>
</sst>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 ;\-#,##0.00\ "/>
    <numFmt numFmtId="170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0"/>
    </font>
    <font>
      <sz val="9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6"/>
      <name val="Times New Roman"/>
      <family val="1"/>
    </font>
    <font>
      <u val="single"/>
      <sz val="18"/>
      <name val="Times New Roman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1" fillId="0" borderId="0">
      <alignment/>
      <protection/>
    </xf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407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>
      <alignment horizontal="right"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 applyProtection="1">
      <alignment/>
      <protection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 wrapText="1" shrinkToFi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left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1" fontId="8" fillId="22" borderId="12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4" fontId="8" fillId="22" borderId="12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4" fontId="8" fillId="22" borderId="1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7" fillId="0" borderId="0" xfId="0" applyFont="1" applyAlignment="1" applyProtection="1">
      <alignment/>
      <protection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1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left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left" vertical="center" wrapText="1"/>
    </xf>
    <xf numFmtId="4" fontId="3" fillId="22" borderId="12" xfId="0" applyNumberFormat="1" applyFont="1" applyFill="1" applyBorder="1" applyAlignment="1">
      <alignment horizontal="center" vertical="center" wrapText="1"/>
    </xf>
    <xf numFmtId="1" fontId="2" fillId="22" borderId="1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 wrapText="1"/>
    </xf>
    <xf numFmtId="0" fontId="20" fillId="0" borderId="12" xfId="0" applyFont="1" applyBorder="1" applyAlignment="1">
      <alignment horizontal="left" vertical="center" wrapText="1"/>
    </xf>
    <xf numFmtId="4" fontId="2" fillId="22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4" fontId="3" fillId="22" borderId="11" xfId="0" applyNumberFormat="1" applyFont="1" applyFill="1" applyBorder="1" applyAlignment="1">
      <alignment horizontal="center" vertical="center" wrapText="1"/>
    </xf>
    <xf numFmtId="4" fontId="2" fillId="22" borderId="1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center" wrapText="1"/>
    </xf>
    <xf numFmtId="4" fontId="8" fillId="22" borderId="13" xfId="0" applyNumberFormat="1" applyFont="1" applyFill="1" applyBorder="1" applyAlignment="1">
      <alignment horizontal="center" vertical="center" wrapText="1"/>
    </xf>
    <xf numFmtId="4" fontId="8" fillId="22" borderId="14" xfId="0" applyNumberFormat="1" applyFont="1" applyFill="1" applyBorder="1" applyAlignment="1">
      <alignment horizontal="center" vertical="center" wrapText="1"/>
    </xf>
    <xf numFmtId="4" fontId="8" fillId="22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2" fillId="24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17" fillId="0" borderId="0" xfId="0" applyFont="1" applyAlignment="1" applyProtection="1">
      <alignment wrapText="1"/>
      <protection locked="0"/>
    </xf>
    <xf numFmtId="0" fontId="17" fillId="0" borderId="0" xfId="0" applyFont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40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7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15" xfId="0" applyFont="1" applyBorder="1" applyAlignment="1" applyProtection="1">
      <alignment horizontal="left" wrapText="1"/>
      <protection/>
    </xf>
    <xf numFmtId="0" fontId="17" fillId="0" borderId="0" xfId="0" applyFont="1" applyFill="1" applyBorder="1" applyAlignment="1">
      <alignment horizontal="right"/>
    </xf>
    <xf numFmtId="49" fontId="2" fillId="22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9" fontId="8" fillId="22" borderId="12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21" fillId="0" borderId="0" xfId="0" applyFont="1" applyAlignment="1">
      <alignment horizontal="right"/>
    </xf>
    <xf numFmtId="49" fontId="21" fillId="0" borderId="0" xfId="0" applyNumberFormat="1" applyFont="1" applyBorder="1" applyAlignment="1">
      <alignment horizontal="left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right"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21" fillId="0" borderId="0" xfId="0" applyFont="1" applyAlignment="1">
      <alignment vertical="top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right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right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wrapText="1"/>
    </xf>
    <xf numFmtId="49" fontId="21" fillId="0" borderId="0" xfId="0" applyNumberFormat="1" applyFont="1" applyFill="1" applyBorder="1" applyAlignment="1">
      <alignment horizontal="center" vertical="top"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 horizontal="left" wrapText="1"/>
    </xf>
    <xf numFmtId="0" fontId="52" fillId="0" borderId="0" xfId="0" applyFont="1" applyAlignment="1">
      <alignment horizontal="center"/>
    </xf>
    <xf numFmtId="0" fontId="22" fillId="0" borderId="0" xfId="0" applyFont="1" applyAlignment="1">
      <alignment horizontal="left" vertical="top"/>
    </xf>
    <xf numFmtId="0" fontId="52" fillId="0" borderId="14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4" xfId="0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21" fillId="0" borderId="16" xfId="0" applyFont="1" applyBorder="1" applyAlignment="1">
      <alignment horizontal="left" wrapText="1" indent="2"/>
    </xf>
    <xf numFmtId="0" fontId="21" fillId="0" borderId="13" xfId="0" applyFont="1" applyBorder="1" applyAlignment="1">
      <alignment horizontal="left"/>
    </xf>
    <xf numFmtId="0" fontId="21" fillId="0" borderId="16" xfId="0" applyFont="1" applyBorder="1" applyAlignment="1">
      <alignment horizontal="left" wrapText="1" indent="3"/>
    </xf>
    <xf numFmtId="0" fontId="52" fillId="0" borderId="0" xfId="0" applyFont="1" applyBorder="1" applyAlignment="1">
      <alignment/>
    </xf>
    <xf numFmtId="0" fontId="21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top"/>
    </xf>
    <xf numFmtId="0" fontId="52" fillId="0" borderId="11" xfId="0" applyFont="1" applyBorder="1" applyAlignment="1">
      <alignment horizontal="center" wrapText="1"/>
    </xf>
    <xf numFmtId="0" fontId="52" fillId="0" borderId="0" xfId="0" applyFont="1" applyAlignment="1">
      <alignment horizontal="left"/>
    </xf>
    <xf numFmtId="0" fontId="21" fillId="0" borderId="11" xfId="0" applyFont="1" applyBorder="1" applyAlignment="1">
      <alignment horizontal="left" wrapText="1"/>
    </xf>
    <xf numFmtId="0" fontId="21" fillId="0" borderId="0" xfId="0" applyFont="1" applyBorder="1" applyAlignment="1">
      <alignment horizontal="center" vertical="top"/>
    </xf>
    <xf numFmtId="0" fontId="22" fillId="0" borderId="1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21" fillId="0" borderId="19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9" xfId="0" applyFont="1" applyBorder="1" applyAlignment="1">
      <alignment horizontal="left" wrapText="1"/>
    </xf>
    <xf numFmtId="49" fontId="22" fillId="0" borderId="11" xfId="0" applyNumberFormat="1" applyFont="1" applyBorder="1" applyAlignment="1">
      <alignment horizontal="left" wrapText="1"/>
    </xf>
    <xf numFmtId="49" fontId="21" fillId="0" borderId="11" xfId="0" applyNumberFormat="1" applyFont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45" fillId="0" borderId="0" xfId="0" applyFont="1" applyAlignment="1">
      <alignment horizontal="left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22" borderId="12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170" fontId="2" fillId="22" borderId="12" xfId="0" applyNumberFormat="1" applyFont="1" applyFill="1" applyBorder="1" applyAlignment="1">
      <alignment horizontal="center" vertical="center" wrapText="1"/>
    </xf>
    <xf numFmtId="2" fontId="3" fillId="22" borderId="12" xfId="0" applyNumberFormat="1" applyFont="1" applyFill="1" applyBorder="1" applyAlignment="1">
      <alignment horizontal="center" vertical="center" wrapText="1"/>
    </xf>
    <xf numFmtId="2" fontId="8" fillId="22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4" fontId="7" fillId="22" borderId="11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top"/>
    </xf>
    <xf numFmtId="4" fontId="21" fillId="0" borderId="18" xfId="0" applyNumberFormat="1" applyFont="1" applyBorder="1" applyAlignment="1">
      <alignment horizontal="center" vertical="top"/>
    </xf>
    <xf numFmtId="2" fontId="2" fillId="22" borderId="11" xfId="0" applyNumberFormat="1" applyFont="1" applyFill="1" applyBorder="1" applyAlignment="1">
      <alignment horizontal="center" vertical="center" wrapText="1"/>
    </xf>
    <xf numFmtId="0" fontId="2" fillId="22" borderId="12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49" fontId="21" fillId="0" borderId="2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right"/>
    </xf>
    <xf numFmtId="49" fontId="52" fillId="0" borderId="10" xfId="0" applyNumberFormat="1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/>
    </xf>
    <xf numFmtId="49" fontId="22" fillId="0" borderId="18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 vertical="top" wrapText="1"/>
    </xf>
    <xf numFmtId="0" fontId="48" fillId="0" borderId="0" xfId="0" applyNumberFormat="1" applyFont="1" applyBorder="1" applyAlignment="1">
      <alignment horizontal="left"/>
    </xf>
    <xf numFmtId="0" fontId="48" fillId="0" borderId="0" xfId="0" applyFont="1" applyAlignment="1">
      <alignment horizontal="left"/>
    </xf>
    <xf numFmtId="0" fontId="22" fillId="0" borderId="0" xfId="0" applyFont="1" applyBorder="1" applyAlignment="1">
      <alignment horizontal="center" vertical="top"/>
    </xf>
    <xf numFmtId="49" fontId="21" fillId="0" borderId="1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49" fontId="21" fillId="0" borderId="10" xfId="0" applyNumberFormat="1" applyFont="1" applyBorder="1" applyAlignment="1">
      <alignment horizontal="left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 wrapText="1"/>
    </xf>
    <xf numFmtId="0" fontId="51" fillId="0" borderId="0" xfId="0" applyFont="1" applyAlignment="1">
      <alignment horizontal="center"/>
    </xf>
    <xf numFmtId="49" fontId="51" fillId="0" borderId="10" xfId="0" applyNumberFormat="1" applyFont="1" applyFill="1" applyBorder="1" applyAlignment="1">
      <alignment horizontal="left"/>
    </xf>
    <xf numFmtId="49" fontId="49" fillId="0" borderId="0" xfId="0" applyNumberFormat="1" applyFont="1" applyAlignment="1">
      <alignment horizontal="left" wrapText="1"/>
    </xf>
    <xf numFmtId="49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top"/>
    </xf>
    <xf numFmtId="0" fontId="52" fillId="0" borderId="17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2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52" fillId="0" borderId="18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center" vertical="top"/>
    </xf>
    <xf numFmtId="0" fontId="52" fillId="0" borderId="15" xfId="0" applyFont="1" applyBorder="1" applyAlignment="1">
      <alignment horizontal="center" vertical="top"/>
    </xf>
    <xf numFmtId="0" fontId="52" fillId="0" borderId="21" xfId="0" applyFont="1" applyBorder="1" applyAlignment="1">
      <alignment horizontal="center" vertical="top"/>
    </xf>
    <xf numFmtId="0" fontId="21" fillId="0" borderId="10" xfId="0" applyFont="1" applyBorder="1" applyAlignment="1">
      <alignment horizontal="left" vertical="top" wrapText="1" indent="2"/>
    </xf>
    <xf numFmtId="0" fontId="21" fillId="0" borderId="20" xfId="0" applyFont="1" applyBorder="1" applyAlignment="1">
      <alignment horizontal="left" vertical="top" wrapText="1" indent="2"/>
    </xf>
    <xf numFmtId="0" fontId="21" fillId="0" borderId="14" xfId="0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center" vertical="top"/>
    </xf>
    <xf numFmtId="0" fontId="52" fillId="0" borderId="17" xfId="0" applyFont="1" applyBorder="1" applyAlignment="1">
      <alignment horizontal="center" vertical="top"/>
    </xf>
    <xf numFmtId="0" fontId="52" fillId="0" borderId="18" xfId="0" applyFont="1" applyBorder="1" applyAlignment="1">
      <alignment horizontal="center" vertical="top"/>
    </xf>
    <xf numFmtId="0" fontId="21" fillId="0" borderId="14" xfId="0" applyFont="1" applyFill="1" applyBorder="1" applyAlignment="1">
      <alignment horizontal="center" vertical="top"/>
    </xf>
    <xf numFmtId="0" fontId="21" fillId="0" borderId="17" xfId="0" applyFont="1" applyFill="1" applyBorder="1" applyAlignment="1">
      <alignment horizontal="center" vertical="top"/>
    </xf>
    <xf numFmtId="0" fontId="21" fillId="0" borderId="18" xfId="0" applyFont="1" applyFill="1" applyBorder="1" applyAlignment="1">
      <alignment horizontal="center" vertical="top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49" fontId="21" fillId="0" borderId="14" xfId="0" applyNumberFormat="1" applyFont="1" applyBorder="1" applyAlignment="1">
      <alignment horizontal="center" vertical="top"/>
    </xf>
    <xf numFmtId="49" fontId="21" fillId="0" borderId="17" xfId="0" applyNumberFormat="1" applyFont="1" applyBorder="1" applyAlignment="1">
      <alignment horizontal="center" vertical="top"/>
    </xf>
    <xf numFmtId="49" fontId="21" fillId="0" borderId="18" xfId="0" applyNumberFormat="1" applyFont="1" applyBorder="1" applyAlignment="1">
      <alignment horizontal="center" vertical="top"/>
    </xf>
    <xf numFmtId="4" fontId="21" fillId="0" borderId="14" xfId="0" applyNumberFormat="1" applyFont="1" applyBorder="1" applyAlignment="1">
      <alignment horizontal="center" vertical="top"/>
    </xf>
    <xf numFmtId="4" fontId="21" fillId="0" borderId="17" xfId="0" applyNumberFormat="1" applyFont="1" applyBorder="1" applyAlignment="1">
      <alignment horizontal="center" vertical="top"/>
    </xf>
    <xf numFmtId="0" fontId="22" fillId="0" borderId="14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49" fontId="22" fillId="0" borderId="14" xfId="0" applyNumberFormat="1" applyFont="1" applyBorder="1" applyAlignment="1">
      <alignment horizontal="center" vertical="top" wrapText="1"/>
    </xf>
    <xf numFmtId="49" fontId="22" fillId="0" borderId="17" xfId="0" applyNumberFormat="1" applyFont="1" applyBorder="1" applyAlignment="1">
      <alignment horizontal="center" vertical="top" wrapText="1"/>
    </xf>
    <xf numFmtId="49" fontId="22" fillId="0" borderId="18" xfId="0" applyNumberFormat="1" applyFont="1" applyBorder="1" applyAlignment="1">
      <alignment horizontal="center" vertical="top" wrapText="1"/>
    </xf>
    <xf numFmtId="4" fontId="22" fillId="0" borderId="14" xfId="0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top" wrapText="1"/>
    </xf>
    <xf numFmtId="4" fontId="21" fillId="0" borderId="11" xfId="0" applyNumberFormat="1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 wrapText="1"/>
    </xf>
    <xf numFmtId="2" fontId="21" fillId="0" borderId="11" xfId="0" applyNumberFormat="1" applyFont="1" applyBorder="1" applyAlignment="1">
      <alignment horizontal="center" vertical="top"/>
    </xf>
    <xf numFmtId="0" fontId="55" fillId="0" borderId="11" xfId="0" applyFont="1" applyBorder="1" applyAlignment="1">
      <alignment horizontal="center" vertical="top"/>
    </xf>
    <xf numFmtId="2" fontId="22" fillId="0" borderId="22" xfId="0" applyNumberFormat="1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2" fontId="22" fillId="0" borderId="16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2" fontId="52" fillId="0" borderId="11" xfId="0" applyNumberFormat="1" applyFont="1" applyBorder="1" applyAlignment="1">
      <alignment horizontal="center" vertical="top"/>
    </xf>
    <xf numFmtId="0" fontId="21" fillId="0" borderId="0" xfId="0" applyFont="1" applyAlignment="1">
      <alignment horizontal="right"/>
    </xf>
    <xf numFmtId="0" fontId="22" fillId="0" borderId="13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2" fontId="22" fillId="0" borderId="13" xfId="0" applyNumberFormat="1" applyFont="1" applyBorder="1" applyAlignment="1">
      <alignment horizontal="center" vertical="center" wrapText="1"/>
    </xf>
    <xf numFmtId="2" fontId="22" fillId="0" borderId="15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2" fontId="22" fillId="0" borderId="21" xfId="0" applyNumberFormat="1" applyFont="1" applyBorder="1" applyAlignment="1">
      <alignment horizontal="center" vertical="center" wrapText="1"/>
    </xf>
    <xf numFmtId="2" fontId="22" fillId="0" borderId="2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 vertical="top"/>
    </xf>
    <xf numFmtId="0" fontId="54" fillId="0" borderId="11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wrapText="1"/>
    </xf>
    <xf numFmtId="0" fontId="21" fillId="0" borderId="17" xfId="0" applyFont="1" applyBorder="1" applyAlignment="1">
      <alignment horizontal="left" wrapText="1"/>
    </xf>
    <xf numFmtId="0" fontId="21" fillId="0" borderId="18" xfId="0" applyFont="1" applyBorder="1" applyAlignment="1">
      <alignment horizontal="left" wrapText="1"/>
    </xf>
    <xf numFmtId="0" fontId="22" fillId="0" borderId="17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49" fontId="52" fillId="0" borderId="11" xfId="0" applyNumberFormat="1" applyFont="1" applyBorder="1" applyAlignment="1">
      <alignment horizontal="center" vertical="top"/>
    </xf>
    <xf numFmtId="49" fontId="21" fillId="0" borderId="10" xfId="0" applyNumberFormat="1" applyFont="1" applyBorder="1" applyAlignment="1">
      <alignment horizontal="center"/>
    </xf>
    <xf numFmtId="0" fontId="54" fillId="0" borderId="17" xfId="0" applyFont="1" applyBorder="1" applyAlignment="1">
      <alignment horizontal="left" vertical="top" wrapText="1"/>
    </xf>
    <xf numFmtId="0" fontId="54" fillId="0" borderId="18" xfId="0" applyFont="1" applyBorder="1" applyAlignment="1">
      <alignment horizontal="left" vertical="top" wrapText="1"/>
    </xf>
    <xf numFmtId="49" fontId="52" fillId="0" borderId="14" xfId="0" applyNumberFormat="1" applyFont="1" applyBorder="1" applyAlignment="1">
      <alignment horizontal="center" vertical="top"/>
    </xf>
    <xf numFmtId="49" fontId="52" fillId="0" borderId="17" xfId="0" applyNumberFormat="1" applyFont="1" applyBorder="1" applyAlignment="1">
      <alignment horizontal="center" vertical="top"/>
    </xf>
    <xf numFmtId="49" fontId="52" fillId="0" borderId="18" xfId="0" applyNumberFormat="1" applyFont="1" applyBorder="1" applyAlignment="1">
      <alignment horizontal="center" vertical="top"/>
    </xf>
    <xf numFmtId="49" fontId="21" fillId="0" borderId="13" xfId="0" applyNumberFormat="1" applyFont="1" applyBorder="1" applyAlignment="1">
      <alignment horizontal="center" vertical="top"/>
    </xf>
    <xf numFmtId="49" fontId="21" fillId="0" borderId="15" xfId="0" applyNumberFormat="1" applyFont="1" applyBorder="1" applyAlignment="1">
      <alignment horizontal="center" vertical="top"/>
    </xf>
    <xf numFmtId="49" fontId="21" fillId="0" borderId="21" xfId="0" applyNumberFormat="1" applyFont="1" applyBorder="1" applyAlignment="1">
      <alignment horizontal="center" vertical="top"/>
    </xf>
    <xf numFmtId="0" fontId="22" fillId="0" borderId="14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4" fontId="52" fillId="0" borderId="14" xfId="0" applyNumberFormat="1" applyFont="1" applyBorder="1" applyAlignment="1">
      <alignment horizontal="center" vertical="top"/>
    </xf>
    <xf numFmtId="0" fontId="54" fillId="0" borderId="0" xfId="0" applyFont="1" applyBorder="1" applyAlignment="1">
      <alignment horizontal="left" vertical="top" wrapText="1"/>
    </xf>
    <xf numFmtId="49" fontId="21" fillId="0" borderId="0" xfId="0" applyNumberFormat="1" applyFont="1" applyBorder="1" applyAlignment="1">
      <alignment horizontal="center" vertical="top"/>
    </xf>
    <xf numFmtId="0" fontId="22" fillId="0" borderId="19" xfId="0" applyFont="1" applyBorder="1" applyAlignment="1">
      <alignment horizontal="left" vertical="top" wrapText="1"/>
    </xf>
    <xf numFmtId="49" fontId="21" fillId="0" borderId="19" xfId="0" applyNumberFormat="1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49" fontId="22" fillId="0" borderId="11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4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 shrinkToFit="1"/>
    </xf>
    <xf numFmtId="0" fontId="11" fillId="0" borderId="23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45" fillId="0" borderId="0" xfId="0" applyFont="1" applyAlignment="1">
      <alignment horizontal="left" vertical="top" wrapText="1"/>
    </xf>
    <xf numFmtId="0" fontId="2" fillId="0" borderId="15" xfId="0" applyFont="1" applyBorder="1" applyAlignment="1" applyProtection="1">
      <alignment horizontal="left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center" wrapText="1" shrinkToFit="1"/>
    </xf>
    <xf numFmtId="0" fontId="16" fillId="0" borderId="23" xfId="0" applyFont="1" applyFill="1" applyBorder="1" applyAlignment="1">
      <alignment horizontal="center" vertical="center" wrapText="1" shrinkToFit="1"/>
    </xf>
    <xf numFmtId="0" fontId="16" fillId="0" borderId="19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47" fillId="0" borderId="10" xfId="0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view="pageBreakPreview" zoomScaleSheetLayoutView="100" workbookViewId="0" topLeftCell="A22">
      <selection activeCell="CG27" sqref="CG27"/>
    </sheetView>
  </sheetViews>
  <sheetFormatPr defaultColWidth="9.00390625" defaultRowHeight="12.75"/>
  <cols>
    <col min="1" max="16384" width="0.875" style="107" customWidth="1"/>
  </cols>
  <sheetData>
    <row r="1" spans="62:108" s="110" customFormat="1" ht="11.25" customHeight="1"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</row>
    <row r="2" spans="62:108" s="110" customFormat="1" ht="11.25" customHeight="1"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</row>
    <row r="3" spans="62:108" s="110" customFormat="1" ht="11.25" customHeight="1"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</row>
    <row r="4" spans="62:108" s="110" customFormat="1" ht="11.25" customHeight="1"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</row>
    <row r="5" spans="62:108" s="110" customFormat="1" ht="11.25" customHeight="1"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</row>
    <row r="6" spans="62:108" s="110" customFormat="1" ht="11.25" customHeight="1"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</row>
    <row r="7" spans="14:108" ht="12" customHeight="1">
      <c r="N7" s="11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</row>
    <row r="8" spans="57:108" ht="15">
      <c r="BE8" s="236" t="s">
        <v>122</v>
      </c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</row>
    <row r="9" spans="57:108" ht="15">
      <c r="BE9" s="237" t="s">
        <v>123</v>
      </c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</row>
    <row r="10" spans="57:108" s="110" customFormat="1" ht="12">
      <c r="BE10" s="235" t="s">
        <v>124</v>
      </c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</row>
    <row r="11" spans="57:108" ht="15"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40" t="s">
        <v>125</v>
      </c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</row>
    <row r="12" spans="57:108" s="110" customFormat="1" ht="12">
      <c r="BE12" s="231" t="s">
        <v>0</v>
      </c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 t="s">
        <v>1</v>
      </c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</row>
    <row r="13" spans="65:99" ht="15">
      <c r="BM13" s="141" t="s">
        <v>126</v>
      </c>
      <c r="BN13" s="232" t="s">
        <v>268</v>
      </c>
      <c r="BO13" s="232"/>
      <c r="BP13" s="232"/>
      <c r="BQ13" s="232"/>
      <c r="BR13" s="107" t="s">
        <v>126</v>
      </c>
      <c r="BU13" s="232" t="s">
        <v>265</v>
      </c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3">
        <v>20</v>
      </c>
      <c r="CN13" s="233"/>
      <c r="CO13" s="233"/>
      <c r="CP13" s="233"/>
      <c r="CQ13" s="234" t="s">
        <v>257</v>
      </c>
      <c r="CR13" s="234"/>
      <c r="CS13" s="234"/>
      <c r="CT13" s="234"/>
      <c r="CU13" s="107" t="s">
        <v>127</v>
      </c>
    </row>
    <row r="14" ht="15">
      <c r="CY14" s="142"/>
    </row>
    <row r="15" spans="1:108" ht="16.5">
      <c r="A15" s="251" t="s">
        <v>128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</row>
    <row r="16" spans="36:58" s="143" customFormat="1" ht="16.5">
      <c r="AJ16" s="144"/>
      <c r="AM16" s="144"/>
      <c r="AV16" s="145"/>
      <c r="AW16" s="145"/>
      <c r="AX16" s="145"/>
      <c r="BA16" s="145" t="s">
        <v>129</v>
      </c>
      <c r="BB16" s="252" t="s">
        <v>257</v>
      </c>
      <c r="BC16" s="252"/>
      <c r="BD16" s="252"/>
      <c r="BE16" s="252"/>
      <c r="BF16" s="143" t="s">
        <v>130</v>
      </c>
    </row>
    <row r="17" spans="26:93" ht="15.75">
      <c r="Z17" s="256" t="s">
        <v>258</v>
      </c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</row>
    <row r="18" spans="93:108" ht="15">
      <c r="CO18" s="241" t="s">
        <v>131</v>
      </c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</row>
    <row r="19" spans="91:108" ht="15" customHeight="1">
      <c r="CM19" s="141" t="s">
        <v>132</v>
      </c>
      <c r="CO19" s="242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4"/>
    </row>
    <row r="20" spans="36:108" ht="15" customHeight="1">
      <c r="AJ20" s="146"/>
      <c r="AK20" s="147" t="s">
        <v>126</v>
      </c>
      <c r="AL20" s="249" t="s">
        <v>268</v>
      </c>
      <c r="AM20" s="249"/>
      <c r="AN20" s="249"/>
      <c r="AO20" s="249"/>
      <c r="AP20" s="146" t="s">
        <v>126</v>
      </c>
      <c r="AQ20" s="146"/>
      <c r="AR20" s="146"/>
      <c r="AS20" s="249" t="s">
        <v>265</v>
      </c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20">
        <v>20</v>
      </c>
      <c r="BL20" s="220"/>
      <c r="BM20" s="220"/>
      <c r="BN20" s="220"/>
      <c r="BO20" s="221" t="s">
        <v>257</v>
      </c>
      <c r="BP20" s="221"/>
      <c r="BQ20" s="221"/>
      <c r="BR20" s="221"/>
      <c r="BS20" s="146" t="s">
        <v>127</v>
      </c>
      <c r="BT20" s="146"/>
      <c r="BU20" s="146"/>
      <c r="BY20" s="148"/>
      <c r="CM20" s="141" t="s">
        <v>133</v>
      </c>
      <c r="CO20" s="242" t="s">
        <v>269</v>
      </c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4"/>
    </row>
    <row r="21" spans="77:108" ht="15" customHeight="1">
      <c r="BY21" s="148"/>
      <c r="BZ21" s="148"/>
      <c r="CM21" s="141"/>
      <c r="CO21" s="242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4"/>
    </row>
    <row r="22" spans="77:108" ht="15" customHeight="1">
      <c r="BY22" s="148"/>
      <c r="BZ22" s="148"/>
      <c r="CM22" s="141"/>
      <c r="CO22" s="242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4"/>
    </row>
    <row r="23" spans="1:108" s="110" customFormat="1" ht="15" customHeight="1">
      <c r="A23" s="149" t="s">
        <v>134</v>
      </c>
      <c r="AH23" s="253" t="s">
        <v>135</v>
      </c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150"/>
      <c r="BY23" s="151"/>
      <c r="CM23" s="152" t="s">
        <v>136</v>
      </c>
      <c r="CO23" s="227" t="s">
        <v>137</v>
      </c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6"/>
    </row>
    <row r="24" spans="1:108" s="153" customFormat="1" ht="22.5" customHeight="1">
      <c r="A24" s="255" t="s">
        <v>138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150"/>
      <c r="BY24" s="151"/>
      <c r="BZ24" s="151"/>
      <c r="CM24" s="154"/>
      <c r="CO24" s="227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6"/>
    </row>
    <row r="25" spans="1:108" ht="15" customHeight="1">
      <c r="A25" s="155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156"/>
      <c r="BY25" s="148"/>
      <c r="BZ25" s="148"/>
      <c r="CM25" s="157"/>
      <c r="CO25" s="242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4"/>
    </row>
    <row r="26" spans="44:108" ht="21" customHeight="1"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Y26" s="148"/>
      <c r="BZ26" s="148"/>
      <c r="CM26" s="141"/>
      <c r="CO26" s="223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19"/>
    </row>
    <row r="27" spans="1:108" s="159" customFormat="1" ht="21" customHeight="1">
      <c r="A27" s="159" t="s">
        <v>139</v>
      </c>
      <c r="AH27" s="254" t="s">
        <v>140</v>
      </c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160"/>
      <c r="CM27" s="161"/>
      <c r="CO27" s="246"/>
      <c r="CP27" s="247"/>
      <c r="CQ27" s="247"/>
      <c r="CR27" s="247"/>
      <c r="CS27" s="247"/>
      <c r="CT27" s="247"/>
      <c r="CU27" s="247"/>
      <c r="CV27" s="247"/>
      <c r="CW27" s="247"/>
      <c r="CX27" s="247"/>
      <c r="CY27" s="247"/>
      <c r="CZ27" s="247"/>
      <c r="DA27" s="247"/>
      <c r="DB27" s="247"/>
      <c r="DC27" s="247"/>
      <c r="DD27" s="248"/>
    </row>
    <row r="28" spans="1:108" s="159" customFormat="1" ht="21" customHeight="1">
      <c r="A28" s="162" t="s">
        <v>141</v>
      </c>
      <c r="CM28" s="163" t="s">
        <v>142</v>
      </c>
      <c r="CO28" s="246" t="s">
        <v>143</v>
      </c>
      <c r="CP28" s="247"/>
      <c r="CQ28" s="247"/>
      <c r="CR28" s="247"/>
      <c r="CS28" s="247"/>
      <c r="CT28" s="247"/>
      <c r="CU28" s="247"/>
      <c r="CV28" s="247"/>
      <c r="CW28" s="247"/>
      <c r="CX28" s="247"/>
      <c r="CY28" s="247"/>
      <c r="CZ28" s="247"/>
      <c r="DA28" s="247"/>
      <c r="DB28" s="247"/>
      <c r="DC28" s="247"/>
      <c r="DD28" s="248"/>
    </row>
    <row r="29" spans="1:108" s="159" customFormat="1" ht="15">
      <c r="A29" s="162"/>
      <c r="BX29" s="162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</row>
    <row r="30" spans="1:108" ht="15">
      <c r="A30" s="155" t="s">
        <v>144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6"/>
      <c r="AN30" s="166"/>
      <c r="AO30" s="166"/>
      <c r="AP30" s="166"/>
      <c r="AQ30" s="166"/>
      <c r="AR30" s="166"/>
      <c r="AS30" s="166"/>
      <c r="AT30" s="222" t="s">
        <v>145</v>
      </c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</row>
    <row r="31" spans="1:108" ht="15">
      <c r="A31" s="155" t="s">
        <v>146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6"/>
      <c r="AN31" s="166"/>
      <c r="AO31" s="166"/>
      <c r="AP31" s="166"/>
      <c r="AQ31" s="166"/>
      <c r="AR31" s="166"/>
      <c r="AS31" s="166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</row>
    <row r="32" spans="1:108" ht="15">
      <c r="A32" s="15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7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</row>
    <row r="33" spans="1:108" ht="15">
      <c r="A33" s="169" t="s">
        <v>147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1"/>
      <c r="AN33" s="171"/>
      <c r="AO33" s="171"/>
      <c r="AP33" s="171"/>
      <c r="AQ33" s="171"/>
      <c r="AR33" s="171"/>
      <c r="AS33" s="171"/>
      <c r="AT33" s="250" t="s">
        <v>148</v>
      </c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BN33" s="250"/>
      <c r="BO33" s="250"/>
      <c r="BP33" s="250"/>
      <c r="BQ33" s="250"/>
      <c r="BR33" s="250"/>
      <c r="BS33" s="250"/>
      <c r="BT33" s="250"/>
      <c r="BU33" s="250"/>
      <c r="BV33" s="250"/>
      <c r="BW33" s="250"/>
      <c r="BX33" s="250"/>
      <c r="BY33" s="250"/>
      <c r="BZ33" s="250"/>
      <c r="CA33" s="250"/>
      <c r="CB33" s="250"/>
      <c r="CC33" s="250"/>
      <c r="CD33" s="250"/>
      <c r="CE33" s="250"/>
      <c r="CF33" s="250"/>
      <c r="CG33" s="250"/>
      <c r="CH33" s="250"/>
      <c r="CI33" s="250"/>
      <c r="CJ33" s="250"/>
      <c r="CK33" s="250"/>
      <c r="CL33" s="250"/>
      <c r="CM33" s="250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</row>
    <row r="34" spans="1:108" ht="12" customHeight="1">
      <c r="A34" s="218" t="s">
        <v>149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50"/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0"/>
      <c r="BH34" s="250"/>
      <c r="BI34" s="250"/>
      <c r="BJ34" s="250"/>
      <c r="BK34" s="250"/>
      <c r="BL34" s="250"/>
      <c r="BM34" s="250"/>
      <c r="BN34" s="250"/>
      <c r="BO34" s="250"/>
      <c r="BP34" s="250"/>
      <c r="BQ34" s="250"/>
      <c r="BR34" s="250"/>
      <c r="BS34" s="250"/>
      <c r="BT34" s="250"/>
      <c r="BU34" s="250"/>
      <c r="BV34" s="250"/>
      <c r="BW34" s="250"/>
      <c r="BX34" s="250"/>
      <c r="BY34" s="250"/>
      <c r="BZ34" s="250"/>
      <c r="CA34" s="250"/>
      <c r="CB34" s="250"/>
      <c r="CC34" s="250"/>
      <c r="CD34" s="250"/>
      <c r="CE34" s="250"/>
      <c r="CF34" s="250"/>
      <c r="CG34" s="250"/>
      <c r="CH34" s="250"/>
      <c r="CI34" s="250"/>
      <c r="CJ34" s="250"/>
      <c r="CK34" s="250"/>
      <c r="CL34" s="250"/>
      <c r="CM34" s="250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</row>
    <row r="35" spans="1:108" ht="12" customHeight="1">
      <c r="A35" s="218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0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0"/>
      <c r="CM35" s="250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</row>
    <row r="36" ht="15" customHeight="1"/>
    <row r="37" spans="1:108" s="146" customFormat="1" ht="14.25">
      <c r="A37" s="245" t="s">
        <v>150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  <c r="BI37" s="245"/>
      <c r="BJ37" s="245"/>
      <c r="BK37" s="245"/>
      <c r="BL37" s="245"/>
      <c r="BM37" s="245"/>
      <c r="BN37" s="245"/>
      <c r="BO37" s="245"/>
      <c r="BP37" s="245"/>
      <c r="BQ37" s="245"/>
      <c r="BR37" s="245"/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45"/>
      <c r="CH37" s="245"/>
      <c r="CI37" s="245"/>
      <c r="CJ37" s="245"/>
      <c r="CK37" s="245"/>
      <c r="CL37" s="245"/>
      <c r="CM37" s="245"/>
      <c r="CN37" s="245"/>
      <c r="CO37" s="245"/>
      <c r="CP37" s="245"/>
      <c r="CQ37" s="245"/>
      <c r="CR37" s="245"/>
      <c r="CS37" s="245"/>
      <c r="CT37" s="245"/>
      <c r="CU37" s="245"/>
      <c r="CV37" s="245"/>
      <c r="CW37" s="245"/>
      <c r="CX37" s="245"/>
      <c r="CY37" s="245"/>
      <c r="CZ37" s="245"/>
      <c r="DA37" s="245"/>
      <c r="DB37" s="245"/>
      <c r="DC37" s="245"/>
      <c r="DD37" s="245"/>
    </row>
    <row r="38" spans="1:108" s="146" customFormat="1" ht="19.5" customHeight="1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</row>
    <row r="39" spans="1:108" ht="23.25" customHeight="1">
      <c r="A39" s="228" t="s">
        <v>151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8"/>
      <c r="BR39" s="228"/>
      <c r="BS39" s="228"/>
      <c r="BT39" s="228"/>
      <c r="BU39" s="228"/>
      <c r="BV39" s="228"/>
      <c r="BW39" s="228"/>
      <c r="BX39" s="228"/>
      <c r="BY39" s="228"/>
      <c r="BZ39" s="228"/>
      <c r="CA39" s="228"/>
      <c r="CB39" s="228"/>
      <c r="CC39" s="228"/>
      <c r="CD39" s="228"/>
      <c r="CE39" s="228"/>
      <c r="CF39" s="228"/>
      <c r="CG39" s="228"/>
      <c r="CH39" s="228"/>
      <c r="CI39" s="228"/>
      <c r="CJ39" s="228"/>
      <c r="CK39" s="228"/>
      <c r="CL39" s="228"/>
      <c r="CM39" s="228"/>
      <c r="CN39" s="228"/>
      <c r="CO39" s="228"/>
      <c r="CP39" s="228"/>
      <c r="CQ39" s="228"/>
      <c r="CR39" s="228"/>
      <c r="CS39" s="228"/>
      <c r="CT39" s="228"/>
      <c r="CU39" s="228"/>
      <c r="CV39" s="228"/>
      <c r="CW39" s="228"/>
      <c r="CX39" s="228"/>
      <c r="CY39" s="228"/>
      <c r="CZ39" s="228"/>
      <c r="DA39" s="228"/>
      <c r="DB39" s="228"/>
      <c r="DC39" s="228"/>
      <c r="DD39" s="228"/>
    </row>
    <row r="40" spans="1:108" ht="30" customHeight="1">
      <c r="A40" s="228" t="s">
        <v>260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28"/>
      <c r="BR40" s="228"/>
      <c r="BS40" s="228"/>
      <c r="BT40" s="228"/>
      <c r="BU40" s="228"/>
      <c r="BV40" s="228"/>
      <c r="BW40" s="228"/>
      <c r="BX40" s="228"/>
      <c r="BY40" s="228"/>
      <c r="BZ40" s="228"/>
      <c r="CA40" s="228"/>
      <c r="CB40" s="228"/>
      <c r="CC40" s="228"/>
      <c r="CD40" s="228"/>
      <c r="CE40" s="228"/>
      <c r="CF40" s="228"/>
      <c r="CG40" s="228"/>
      <c r="CH40" s="228"/>
      <c r="CI40" s="228"/>
      <c r="CJ40" s="228"/>
      <c r="CK40" s="228"/>
      <c r="CL40" s="228"/>
      <c r="CM40" s="228"/>
      <c r="CN40" s="228"/>
      <c r="CO40" s="228"/>
      <c r="CP40" s="228"/>
      <c r="CQ40" s="228"/>
      <c r="CR40" s="228"/>
      <c r="CS40" s="228"/>
      <c r="CT40" s="228"/>
      <c r="CU40" s="228"/>
      <c r="CV40" s="228"/>
      <c r="CW40" s="228"/>
      <c r="CX40" s="228"/>
      <c r="CY40" s="228"/>
      <c r="CZ40" s="228"/>
      <c r="DA40" s="228"/>
      <c r="DB40" s="228"/>
      <c r="DC40" s="228"/>
      <c r="DD40" s="228"/>
    </row>
    <row r="41" spans="1:108" ht="15" customHeight="1">
      <c r="A41" s="173" t="s">
        <v>152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</row>
    <row r="42" spans="1:108" ht="30" customHeight="1">
      <c r="A42" s="218" t="s">
        <v>261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</row>
    <row r="43" spans="1:108" ht="27" customHeight="1">
      <c r="A43" s="228" t="s">
        <v>263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8"/>
      <c r="BT43" s="228"/>
      <c r="BU43" s="228"/>
      <c r="BV43" s="228"/>
      <c r="BW43" s="228"/>
      <c r="BX43" s="228"/>
      <c r="BY43" s="228"/>
      <c r="BZ43" s="228"/>
      <c r="CA43" s="228"/>
      <c r="CB43" s="228"/>
      <c r="CC43" s="228"/>
      <c r="CD43" s="228"/>
      <c r="CE43" s="228"/>
      <c r="CF43" s="228"/>
      <c r="CG43" s="228"/>
      <c r="CH43" s="228"/>
      <c r="CI43" s="228"/>
      <c r="CJ43" s="228"/>
      <c r="CK43" s="228"/>
      <c r="CL43" s="228"/>
      <c r="CM43" s="228"/>
      <c r="CN43" s="228"/>
      <c r="CO43" s="228"/>
      <c r="CP43" s="228"/>
      <c r="CQ43" s="228"/>
      <c r="CR43" s="228"/>
      <c r="CS43" s="228"/>
      <c r="CT43" s="228"/>
      <c r="CU43" s="228"/>
      <c r="CV43" s="228"/>
      <c r="CW43" s="228"/>
      <c r="CX43" s="228"/>
      <c r="CY43" s="228"/>
      <c r="CZ43" s="228"/>
      <c r="DA43" s="228"/>
      <c r="DB43" s="228"/>
      <c r="DC43" s="228"/>
      <c r="DD43" s="228"/>
    </row>
    <row r="44" spans="1:108" ht="36.75" customHeight="1">
      <c r="A44" s="217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</row>
    <row r="45" ht="12" customHeight="1"/>
  </sheetData>
  <mergeCells count="48">
    <mergeCell ref="AT33:CM35"/>
    <mergeCell ref="A15:DD15"/>
    <mergeCell ref="BB16:BE16"/>
    <mergeCell ref="AH23:BV25"/>
    <mergeCell ref="AH27:BV27"/>
    <mergeCell ref="A24:AG24"/>
    <mergeCell ref="A34:AS35"/>
    <mergeCell ref="Z17:CO17"/>
    <mergeCell ref="A44:DD44"/>
    <mergeCell ref="A42:DD42"/>
    <mergeCell ref="A37:DD37"/>
    <mergeCell ref="CO20:DD20"/>
    <mergeCell ref="CO27:DD27"/>
    <mergeCell ref="CO24:DD24"/>
    <mergeCell ref="CO25:DD25"/>
    <mergeCell ref="CO28:DD28"/>
    <mergeCell ref="AL20:AO20"/>
    <mergeCell ref="AS20:BJ20"/>
    <mergeCell ref="A40:DD40"/>
    <mergeCell ref="CO18:DD18"/>
    <mergeCell ref="CO19:DD19"/>
    <mergeCell ref="CO21:DD21"/>
    <mergeCell ref="CO22:DD22"/>
    <mergeCell ref="CO23:DD23"/>
    <mergeCell ref="CO26:DD26"/>
    <mergeCell ref="BK20:BN20"/>
    <mergeCell ref="BO20:BR20"/>
    <mergeCell ref="AT30:CM31"/>
    <mergeCell ref="BE10:DD10"/>
    <mergeCell ref="BE8:DD8"/>
    <mergeCell ref="BE9:DD9"/>
    <mergeCell ref="BE11:BX11"/>
    <mergeCell ref="BY11:DD11"/>
    <mergeCell ref="BY12:DD12"/>
    <mergeCell ref="BN13:BQ13"/>
    <mergeCell ref="BU13:CL13"/>
    <mergeCell ref="CM13:CP13"/>
    <mergeCell ref="CQ13:CT13"/>
    <mergeCell ref="A43:DD43"/>
    <mergeCell ref="BJ6:DD6"/>
    <mergeCell ref="BJ1:DD1"/>
    <mergeCell ref="BJ7:DD7"/>
    <mergeCell ref="A39:DD39"/>
    <mergeCell ref="BJ2:DD2"/>
    <mergeCell ref="BJ3:DD3"/>
    <mergeCell ref="BJ4:DD4"/>
    <mergeCell ref="BJ5:DD5"/>
    <mergeCell ref="BE12:BX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>
    <tabColor indexed="13"/>
  </sheetPr>
  <dimension ref="A1:DF60"/>
  <sheetViews>
    <sheetView view="pageBreakPreview" zoomScale="80" zoomScaleNormal="75" zoomScaleSheetLayoutView="80" workbookViewId="0" topLeftCell="H1">
      <selection activeCell="O5" sqref="O5"/>
    </sheetView>
  </sheetViews>
  <sheetFormatPr defaultColWidth="9.00390625" defaultRowHeight="12.75"/>
  <cols>
    <col min="1" max="1" width="8.75390625" style="88" customWidth="1"/>
    <col min="2" max="2" width="59.875" style="88" customWidth="1"/>
    <col min="3" max="3" width="11.375" style="88" customWidth="1"/>
    <col min="4" max="8" width="13.25390625" style="88" customWidth="1"/>
    <col min="9" max="15" width="13.25390625" style="90" customWidth="1"/>
    <col min="16" max="19" width="13.25390625" style="55" customWidth="1"/>
    <col min="20" max="16384" width="9.125" style="55" customWidth="1"/>
  </cols>
  <sheetData>
    <row r="1" spans="1:22" s="122" customFormat="1" ht="15.75">
      <c r="A1" s="117"/>
      <c r="B1" s="118"/>
      <c r="C1" s="119"/>
      <c r="D1" s="119"/>
      <c r="E1" s="119"/>
      <c r="F1" s="119"/>
      <c r="G1" s="120"/>
      <c r="H1" s="119"/>
      <c r="I1" s="121"/>
      <c r="J1" s="375" t="s">
        <v>55</v>
      </c>
      <c r="K1" s="375"/>
      <c r="L1" s="375"/>
      <c r="M1" s="375"/>
      <c r="N1" s="375"/>
      <c r="O1" s="375"/>
      <c r="P1" s="375"/>
      <c r="Q1" s="375"/>
      <c r="R1" s="375"/>
      <c r="S1" s="375"/>
      <c r="T1" s="120"/>
      <c r="U1" s="120"/>
      <c r="V1" s="120"/>
    </row>
    <row r="2" spans="1:19" s="122" customFormat="1" ht="15.75">
      <c r="A2" s="117"/>
      <c r="B2" s="123"/>
      <c r="C2" s="124"/>
      <c r="D2" s="124"/>
      <c r="E2" s="124"/>
      <c r="F2" s="124"/>
      <c r="G2" s="125"/>
      <c r="H2" s="124"/>
      <c r="I2" s="124"/>
      <c r="J2" s="376" t="s">
        <v>12</v>
      </c>
      <c r="K2" s="376"/>
      <c r="L2" s="376"/>
      <c r="M2" s="376"/>
      <c r="N2" s="376"/>
      <c r="O2" s="376"/>
      <c r="P2" s="376"/>
      <c r="Q2" s="376"/>
      <c r="R2" s="376"/>
      <c r="S2" s="376"/>
    </row>
    <row r="3" spans="1:19" s="122" customFormat="1" ht="15.75">
      <c r="A3" s="127"/>
      <c r="B3" s="127"/>
      <c r="C3" s="124"/>
      <c r="D3" s="124"/>
      <c r="E3" s="124"/>
      <c r="F3" s="124"/>
      <c r="G3" s="125"/>
      <c r="H3" s="124"/>
      <c r="I3" s="124"/>
      <c r="J3" s="376" t="s">
        <v>94</v>
      </c>
      <c r="K3" s="376"/>
      <c r="L3" s="376"/>
      <c r="M3" s="376"/>
      <c r="N3" s="376"/>
      <c r="O3" s="376"/>
      <c r="P3" s="376"/>
      <c r="Q3" s="376"/>
      <c r="R3" s="376"/>
      <c r="S3" s="376"/>
    </row>
    <row r="4" spans="1:19" s="122" customFormat="1" ht="15.75">
      <c r="A4" s="127"/>
      <c r="B4" s="127"/>
      <c r="C4" s="124"/>
      <c r="D4" s="124"/>
      <c r="E4" s="124"/>
      <c r="F4" s="124"/>
      <c r="G4" s="125"/>
      <c r="H4" s="124"/>
      <c r="I4" s="124"/>
      <c r="J4" s="126"/>
      <c r="K4" s="126"/>
      <c r="L4" s="126"/>
      <c r="M4" s="126"/>
      <c r="N4" s="126"/>
      <c r="O4" s="380" t="s">
        <v>276</v>
      </c>
      <c r="P4" s="380"/>
      <c r="Q4" s="380"/>
      <c r="R4" s="380"/>
      <c r="S4" s="380"/>
    </row>
    <row r="5" spans="1:26" s="122" customFormat="1" ht="15.75">
      <c r="A5" s="127"/>
      <c r="B5" s="127"/>
      <c r="C5" s="124" t="s">
        <v>33</v>
      </c>
      <c r="D5" s="124"/>
      <c r="E5" s="124"/>
      <c r="F5" s="124"/>
      <c r="G5" s="125"/>
      <c r="H5" s="124"/>
      <c r="I5" s="124"/>
      <c r="J5" s="124"/>
      <c r="K5" s="126"/>
      <c r="L5" s="124"/>
      <c r="M5" s="126"/>
      <c r="N5" s="126"/>
      <c r="O5" s="126"/>
      <c r="P5" s="126"/>
      <c r="Q5" s="126"/>
      <c r="R5" s="126"/>
      <c r="S5" s="126"/>
      <c r="T5" s="129"/>
      <c r="U5" s="129"/>
      <c r="V5" s="129"/>
      <c r="W5" s="129"/>
      <c r="X5" s="129"/>
      <c r="Y5" s="129"/>
      <c r="Z5" s="129"/>
    </row>
    <row r="6" spans="1:19" s="122" customFormat="1" ht="15.75">
      <c r="A6" s="127"/>
      <c r="B6" s="128"/>
      <c r="C6" s="120" t="s">
        <v>264</v>
      </c>
      <c r="D6" s="120"/>
      <c r="E6" s="131"/>
      <c r="F6" s="131"/>
      <c r="G6" s="131"/>
      <c r="H6" s="131"/>
      <c r="I6" s="131"/>
      <c r="J6" s="131"/>
      <c r="K6" s="131"/>
      <c r="L6" s="124"/>
      <c r="M6" s="126"/>
      <c r="N6" s="126"/>
      <c r="O6" s="126"/>
      <c r="P6" s="126"/>
      <c r="Q6" s="126"/>
      <c r="R6" s="126"/>
      <c r="S6" s="126"/>
    </row>
    <row r="7" spans="1:19" s="122" customFormat="1" ht="15.75">
      <c r="A7" s="127"/>
      <c r="B7" s="128"/>
      <c r="C7" s="130"/>
      <c r="D7" s="130"/>
      <c r="E7" s="121"/>
      <c r="F7" s="121"/>
      <c r="G7" s="121"/>
      <c r="H7" s="121"/>
      <c r="I7" s="121"/>
      <c r="J7" s="121"/>
      <c r="K7" s="121"/>
      <c r="L7" s="124"/>
      <c r="M7" s="126"/>
      <c r="N7" s="126"/>
      <c r="O7" s="126"/>
      <c r="P7" s="126"/>
      <c r="Q7" s="126"/>
      <c r="R7" s="126"/>
      <c r="S7" s="126"/>
    </row>
    <row r="8" spans="1:19" s="122" customFormat="1" ht="15.75">
      <c r="A8" s="127"/>
      <c r="B8" s="128"/>
      <c r="C8" s="379" t="s">
        <v>112</v>
      </c>
      <c r="D8" s="379"/>
      <c r="E8" s="379"/>
      <c r="F8" s="379"/>
      <c r="G8" s="379"/>
      <c r="H8" s="379"/>
      <c r="I8" s="379"/>
      <c r="J8" s="379"/>
      <c r="K8" s="379"/>
      <c r="L8" s="124"/>
      <c r="M8" s="126"/>
      <c r="N8" s="126"/>
      <c r="O8" s="126"/>
      <c r="P8" s="126"/>
      <c r="Q8" s="126"/>
      <c r="R8" s="126"/>
      <c r="S8" s="126"/>
    </row>
    <row r="9" spans="1:19" s="122" customFormat="1" ht="15.75">
      <c r="A9" s="127"/>
      <c r="B9" s="128"/>
      <c r="C9" s="378" t="s">
        <v>13</v>
      </c>
      <c r="D9" s="378"/>
      <c r="E9" s="378"/>
      <c r="F9" s="378"/>
      <c r="G9" s="378"/>
      <c r="H9" s="378"/>
      <c r="I9" s="378"/>
      <c r="J9" s="378"/>
      <c r="K9" s="378"/>
      <c r="L9" s="124"/>
      <c r="M9" s="126"/>
      <c r="N9" s="126"/>
      <c r="O9" s="126"/>
      <c r="P9" s="126"/>
      <c r="Q9" s="126"/>
      <c r="R9" s="126"/>
      <c r="S9" s="126"/>
    </row>
    <row r="10" spans="1:19" ht="19.5" customHeight="1">
      <c r="A10" s="393" t="s">
        <v>14</v>
      </c>
      <c r="B10" s="396" t="s">
        <v>2</v>
      </c>
      <c r="C10" s="399" t="s">
        <v>252</v>
      </c>
      <c r="D10" s="384"/>
      <c r="E10" s="384"/>
      <c r="F10" s="384"/>
      <c r="G10" s="384"/>
      <c r="H10" s="384"/>
      <c r="I10" s="384"/>
      <c r="J10" s="384"/>
      <c r="K10" s="384"/>
      <c r="L10" s="384" t="s">
        <v>34</v>
      </c>
      <c r="M10" s="384"/>
      <c r="N10" s="384"/>
      <c r="O10" s="384"/>
      <c r="P10" s="384"/>
      <c r="Q10" s="384"/>
      <c r="R10" s="384"/>
      <c r="S10" s="385"/>
    </row>
    <row r="11" spans="1:19" ht="19.5" customHeight="1">
      <c r="A11" s="394"/>
      <c r="B11" s="397"/>
      <c r="C11" s="400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7"/>
    </row>
    <row r="12" spans="1:19" ht="19.5" customHeight="1">
      <c r="A12" s="395"/>
      <c r="B12" s="398"/>
      <c r="C12" s="56" t="s">
        <v>35</v>
      </c>
      <c r="D12" s="57" t="s">
        <v>36</v>
      </c>
      <c r="E12" s="57" t="s">
        <v>37</v>
      </c>
      <c r="F12" s="57" t="s">
        <v>38</v>
      </c>
      <c r="G12" s="56" t="s">
        <v>39</v>
      </c>
      <c r="H12" s="57" t="s">
        <v>40</v>
      </c>
      <c r="I12" s="57" t="s">
        <v>41</v>
      </c>
      <c r="J12" s="57" t="s">
        <v>42</v>
      </c>
      <c r="K12" s="56" t="s">
        <v>43</v>
      </c>
      <c r="L12" s="57" t="s">
        <v>44</v>
      </c>
      <c r="M12" s="57" t="s">
        <v>45</v>
      </c>
      <c r="N12" s="57" t="s">
        <v>46</v>
      </c>
      <c r="O12" s="56" t="s">
        <v>47</v>
      </c>
      <c r="P12" s="57" t="s">
        <v>48</v>
      </c>
      <c r="Q12" s="57" t="s">
        <v>49</v>
      </c>
      <c r="R12" s="57" t="s">
        <v>50</v>
      </c>
      <c r="S12" s="56" t="s">
        <v>51</v>
      </c>
    </row>
    <row r="13" spans="1:19" s="61" customFormat="1" ht="15.75">
      <c r="A13" s="58">
        <v>1</v>
      </c>
      <c r="B13" s="58">
        <v>2</v>
      </c>
      <c r="C13" s="59">
        <v>3</v>
      </c>
      <c r="D13" s="60">
        <v>4</v>
      </c>
      <c r="E13" s="59">
        <v>5</v>
      </c>
      <c r="F13" s="60">
        <v>6</v>
      </c>
      <c r="G13" s="59">
        <v>7</v>
      </c>
      <c r="H13" s="60">
        <v>8</v>
      </c>
      <c r="I13" s="59">
        <v>9</v>
      </c>
      <c r="J13" s="60">
        <v>10</v>
      </c>
      <c r="K13" s="59">
        <v>11</v>
      </c>
      <c r="L13" s="60">
        <v>12</v>
      </c>
      <c r="M13" s="59">
        <v>13</v>
      </c>
      <c r="N13" s="60">
        <v>14</v>
      </c>
      <c r="O13" s="59">
        <v>15</v>
      </c>
      <c r="P13" s="60">
        <v>16</v>
      </c>
      <c r="Q13" s="59">
        <v>17</v>
      </c>
      <c r="R13" s="60">
        <v>18</v>
      </c>
      <c r="S13" s="59">
        <v>19</v>
      </c>
    </row>
    <row r="14" spans="1:19" s="66" customFormat="1" ht="37.5" customHeight="1">
      <c r="A14" s="62">
        <v>1</v>
      </c>
      <c r="B14" s="63" t="s">
        <v>16</v>
      </c>
      <c r="C14" s="64">
        <f aca="true" t="shared" si="0" ref="C14:C31">G14+K14+O14+S14</f>
        <v>0</v>
      </c>
      <c r="D14" s="65">
        <f>SUM(D15:D18)</f>
        <v>0</v>
      </c>
      <c r="E14" s="65">
        <f>SUM(E15:E18)</f>
        <v>0</v>
      </c>
      <c r="F14" s="65">
        <f>SUM(F15:F18)</f>
        <v>0</v>
      </c>
      <c r="G14" s="64">
        <f aca="true" t="shared" si="1" ref="G14:G30">D14+E14+F14</f>
        <v>0</v>
      </c>
      <c r="H14" s="65">
        <f>SUM(H15:H18)</f>
        <v>0</v>
      </c>
      <c r="I14" s="65">
        <f>SUM(I15:I18)</f>
        <v>0</v>
      </c>
      <c r="J14" s="65">
        <f>SUM(J15:J18)</f>
        <v>0</v>
      </c>
      <c r="K14" s="64">
        <f aca="true" t="shared" si="2" ref="K14:K30">H14+I14+J14</f>
        <v>0</v>
      </c>
      <c r="L14" s="65">
        <f>SUM(L15:L18)</f>
        <v>0</v>
      </c>
      <c r="M14" s="65">
        <f>SUM(M15:M18)</f>
        <v>0</v>
      </c>
      <c r="N14" s="65">
        <f>SUM(N15:N18)</f>
        <v>0</v>
      </c>
      <c r="O14" s="64">
        <f>L14+M14+N14</f>
        <v>0</v>
      </c>
      <c r="P14" s="65">
        <f>SUM(P15:P18)</f>
        <v>0</v>
      </c>
      <c r="Q14" s="65">
        <f>SUM(Q15:Q18)</f>
        <v>0</v>
      </c>
      <c r="R14" s="65">
        <f>SUM(R15:R18)</f>
        <v>0</v>
      </c>
      <c r="S14" s="64">
        <f aca="true" t="shared" si="3" ref="S14:S30">P14+Q14+R14</f>
        <v>0</v>
      </c>
    </row>
    <row r="15" spans="1:26" s="66" customFormat="1" ht="18.75">
      <c r="A15" s="67" t="s">
        <v>17</v>
      </c>
      <c r="B15" s="68" t="s">
        <v>18</v>
      </c>
      <c r="C15" s="69">
        <f t="shared" si="0"/>
        <v>0</v>
      </c>
      <c r="D15" s="70"/>
      <c r="E15" s="70"/>
      <c r="F15" s="70"/>
      <c r="G15" s="69">
        <f t="shared" si="1"/>
        <v>0</v>
      </c>
      <c r="H15" s="70"/>
      <c r="I15" s="70"/>
      <c r="J15" s="135"/>
      <c r="K15" s="69">
        <f t="shared" si="2"/>
        <v>0</v>
      </c>
      <c r="L15" s="70"/>
      <c r="M15" s="70"/>
      <c r="N15" s="70"/>
      <c r="O15" s="69">
        <f>L15+M15+N15</f>
        <v>0</v>
      </c>
      <c r="P15" s="70"/>
      <c r="Q15" s="70"/>
      <c r="R15" s="70"/>
      <c r="S15" s="69">
        <f t="shared" si="3"/>
        <v>0</v>
      </c>
      <c r="T15" s="71"/>
      <c r="U15" s="71"/>
      <c r="V15" s="71"/>
      <c r="W15" s="71"/>
      <c r="X15" s="71"/>
      <c r="Y15" s="71"/>
      <c r="Z15" s="71"/>
    </row>
    <row r="16" spans="1:26" s="66" customFormat="1" ht="18.75">
      <c r="A16" s="67" t="s">
        <v>19</v>
      </c>
      <c r="B16" s="68" t="s">
        <v>20</v>
      </c>
      <c r="C16" s="69">
        <f t="shared" si="0"/>
        <v>0</v>
      </c>
      <c r="D16" s="70"/>
      <c r="E16" s="70"/>
      <c r="F16" s="70"/>
      <c r="G16" s="69">
        <f t="shared" si="1"/>
        <v>0</v>
      </c>
      <c r="H16" s="70"/>
      <c r="I16" s="70"/>
      <c r="J16" s="135"/>
      <c r="K16" s="69">
        <f t="shared" si="2"/>
        <v>0</v>
      </c>
      <c r="L16" s="70"/>
      <c r="M16" s="70"/>
      <c r="N16" s="70"/>
      <c r="O16" s="69">
        <f>L16+M16+N16</f>
        <v>0</v>
      </c>
      <c r="P16" s="70"/>
      <c r="Q16" s="70"/>
      <c r="R16" s="70"/>
      <c r="S16" s="69">
        <f t="shared" si="3"/>
        <v>0</v>
      </c>
      <c r="T16" s="71"/>
      <c r="U16" s="71"/>
      <c r="V16" s="71"/>
      <c r="W16" s="71"/>
      <c r="X16" s="71"/>
      <c r="Y16" s="71"/>
      <c r="Z16" s="71"/>
    </row>
    <row r="17" spans="1:19" s="66" customFormat="1" ht="56.25">
      <c r="A17" s="67"/>
      <c r="B17" s="68" t="s">
        <v>64</v>
      </c>
      <c r="C17" s="69">
        <f t="shared" si="0"/>
        <v>0</v>
      </c>
      <c r="D17" s="73"/>
      <c r="E17" s="73"/>
      <c r="F17" s="73"/>
      <c r="G17" s="69">
        <f t="shared" si="1"/>
        <v>0</v>
      </c>
      <c r="H17" s="73"/>
      <c r="I17" s="73"/>
      <c r="J17" s="73"/>
      <c r="K17" s="69">
        <f t="shared" si="2"/>
        <v>0</v>
      </c>
      <c r="L17" s="73"/>
      <c r="M17" s="73"/>
      <c r="N17" s="73"/>
      <c r="O17" s="69">
        <f>L17+M17+N17</f>
        <v>0</v>
      </c>
      <c r="P17" s="73"/>
      <c r="Q17" s="73"/>
      <c r="R17" s="73"/>
      <c r="S17" s="69">
        <f t="shared" si="3"/>
        <v>0</v>
      </c>
    </row>
    <row r="18" spans="1:19" s="66" customFormat="1" ht="18.75">
      <c r="A18" s="67" t="s">
        <v>21</v>
      </c>
      <c r="B18" s="72" t="s">
        <v>22</v>
      </c>
      <c r="C18" s="69">
        <f t="shared" si="0"/>
        <v>0</v>
      </c>
      <c r="D18" s="73"/>
      <c r="E18" s="73"/>
      <c r="F18" s="73"/>
      <c r="G18" s="69">
        <f t="shared" si="1"/>
        <v>0</v>
      </c>
      <c r="H18" s="73"/>
      <c r="I18" s="73"/>
      <c r="J18" s="73"/>
      <c r="K18" s="69">
        <f t="shared" si="2"/>
        <v>0</v>
      </c>
      <c r="L18" s="73"/>
      <c r="M18" s="73"/>
      <c r="N18" s="73"/>
      <c r="O18" s="69">
        <f>L18+M18+N18</f>
        <v>0</v>
      </c>
      <c r="P18" s="73"/>
      <c r="Q18" s="73"/>
      <c r="R18" s="73"/>
      <c r="S18" s="69">
        <f t="shared" si="3"/>
        <v>0</v>
      </c>
    </row>
    <row r="19" spans="1:19" s="66" customFormat="1" ht="18.75">
      <c r="A19" s="100" t="s">
        <v>75</v>
      </c>
      <c r="B19" s="101" t="s">
        <v>85</v>
      </c>
      <c r="C19" s="82">
        <f t="shared" si="0"/>
        <v>0</v>
      </c>
      <c r="D19" s="83"/>
      <c r="E19" s="83"/>
      <c r="F19" s="83"/>
      <c r="G19" s="82">
        <f t="shared" si="1"/>
        <v>0</v>
      </c>
      <c r="H19" s="83"/>
      <c r="I19" s="83"/>
      <c r="J19" s="83"/>
      <c r="K19" s="82">
        <f t="shared" si="2"/>
        <v>0</v>
      </c>
      <c r="L19" s="83"/>
      <c r="M19" s="83"/>
      <c r="N19" s="83"/>
      <c r="O19" s="82">
        <v>0</v>
      </c>
      <c r="P19" s="83"/>
      <c r="Q19" s="83"/>
      <c r="R19" s="83"/>
      <c r="S19" s="82">
        <f t="shared" si="3"/>
        <v>0</v>
      </c>
    </row>
    <row r="20" spans="1:19" s="66" customFormat="1" ht="18.75">
      <c r="A20" s="76" t="s">
        <v>79</v>
      </c>
      <c r="B20" s="102" t="s">
        <v>78</v>
      </c>
      <c r="C20" s="78">
        <f t="shared" si="0"/>
        <v>0</v>
      </c>
      <c r="D20" s="79"/>
      <c r="E20" s="79"/>
      <c r="F20" s="79"/>
      <c r="G20" s="78">
        <f t="shared" si="1"/>
        <v>0</v>
      </c>
      <c r="H20" s="79"/>
      <c r="I20" s="79"/>
      <c r="J20" s="79"/>
      <c r="K20" s="78">
        <f t="shared" si="2"/>
        <v>0</v>
      </c>
      <c r="L20" s="79"/>
      <c r="M20" s="79"/>
      <c r="N20" s="79"/>
      <c r="O20" s="78">
        <f aca="true" t="shared" si="4" ref="O20:O30">L20+M20+N20</f>
        <v>0</v>
      </c>
      <c r="P20" s="79"/>
      <c r="Q20" s="79"/>
      <c r="R20" s="79"/>
      <c r="S20" s="78">
        <f t="shared" si="3"/>
        <v>0</v>
      </c>
    </row>
    <row r="21" spans="1:19" s="66" customFormat="1" ht="18.75">
      <c r="A21" s="76" t="s">
        <v>80</v>
      </c>
      <c r="B21" s="102" t="s">
        <v>10</v>
      </c>
      <c r="C21" s="78">
        <f t="shared" si="0"/>
        <v>0</v>
      </c>
      <c r="D21" s="79"/>
      <c r="E21" s="79"/>
      <c r="F21" s="79"/>
      <c r="G21" s="78">
        <f t="shared" si="1"/>
        <v>0</v>
      </c>
      <c r="H21" s="79"/>
      <c r="I21" s="79"/>
      <c r="J21" s="79"/>
      <c r="K21" s="78">
        <f t="shared" si="2"/>
        <v>0</v>
      </c>
      <c r="L21" s="79"/>
      <c r="M21" s="79"/>
      <c r="N21" s="79"/>
      <c r="O21" s="78">
        <f t="shared" si="4"/>
        <v>0</v>
      </c>
      <c r="P21" s="79"/>
      <c r="Q21" s="79"/>
      <c r="R21" s="79"/>
      <c r="S21" s="78">
        <f t="shared" si="3"/>
        <v>0</v>
      </c>
    </row>
    <row r="22" spans="1:19" s="66" customFormat="1" ht="18.75">
      <c r="A22" s="76" t="s">
        <v>81</v>
      </c>
      <c r="B22" s="102" t="s">
        <v>86</v>
      </c>
      <c r="C22" s="78">
        <f t="shared" si="0"/>
        <v>0</v>
      </c>
      <c r="D22" s="79">
        <f>SUM(D24:D26)</f>
        <v>0</v>
      </c>
      <c r="E22" s="79">
        <f>SUM(E24:E26)</f>
        <v>0</v>
      </c>
      <c r="F22" s="79">
        <f>SUM(F24:F26)</f>
        <v>0</v>
      </c>
      <c r="G22" s="78">
        <f t="shared" si="1"/>
        <v>0</v>
      </c>
      <c r="H22" s="79">
        <f>SUM(H24:H26)</f>
        <v>0</v>
      </c>
      <c r="I22" s="79">
        <f>SUM(I24:I26)</f>
        <v>0</v>
      </c>
      <c r="J22" s="79">
        <f>SUM(J24:J26)</f>
        <v>0</v>
      </c>
      <c r="K22" s="78">
        <f t="shared" si="2"/>
        <v>0</v>
      </c>
      <c r="L22" s="79">
        <f>SUM(L24:L26)</f>
        <v>0</v>
      </c>
      <c r="M22" s="79">
        <f>SUM(M24:M26)</f>
        <v>0</v>
      </c>
      <c r="N22" s="79">
        <f>SUM(N24:N26)</f>
        <v>0</v>
      </c>
      <c r="O22" s="78">
        <f t="shared" si="4"/>
        <v>0</v>
      </c>
      <c r="P22" s="79">
        <f>SUM(P24:P26)</f>
        <v>0</v>
      </c>
      <c r="Q22" s="79">
        <f>SUM(Q24:Q26)</f>
        <v>0</v>
      </c>
      <c r="R22" s="79">
        <f>SUM(R24:R26)</f>
        <v>0</v>
      </c>
      <c r="S22" s="78">
        <f t="shared" si="3"/>
        <v>0</v>
      </c>
    </row>
    <row r="23" spans="1:19" s="66" customFormat="1" ht="18.75">
      <c r="A23" s="76"/>
      <c r="B23" s="103" t="s">
        <v>3</v>
      </c>
      <c r="C23" s="78">
        <f t="shared" si="0"/>
        <v>0</v>
      </c>
      <c r="D23" s="79"/>
      <c r="E23" s="79"/>
      <c r="F23" s="79"/>
      <c r="G23" s="78">
        <f t="shared" si="1"/>
        <v>0</v>
      </c>
      <c r="H23" s="79"/>
      <c r="I23" s="79"/>
      <c r="J23" s="79"/>
      <c r="K23" s="78">
        <f t="shared" si="2"/>
        <v>0</v>
      </c>
      <c r="L23" s="79"/>
      <c r="M23" s="79"/>
      <c r="N23" s="79"/>
      <c r="O23" s="78">
        <f t="shared" si="4"/>
        <v>0</v>
      </c>
      <c r="P23" s="79"/>
      <c r="Q23" s="79"/>
      <c r="R23" s="79"/>
      <c r="S23" s="78">
        <f t="shared" si="3"/>
        <v>0</v>
      </c>
    </row>
    <row r="24" spans="1:19" s="66" customFormat="1" ht="18.75">
      <c r="A24" s="76" t="s">
        <v>82</v>
      </c>
      <c r="B24" s="103" t="s">
        <v>56</v>
      </c>
      <c r="C24" s="78">
        <f t="shared" si="0"/>
        <v>0</v>
      </c>
      <c r="D24" s="79"/>
      <c r="E24" s="79"/>
      <c r="F24" s="79"/>
      <c r="G24" s="78">
        <f t="shared" si="1"/>
        <v>0</v>
      </c>
      <c r="H24" s="79"/>
      <c r="I24" s="79"/>
      <c r="J24" s="79"/>
      <c r="K24" s="78">
        <f t="shared" si="2"/>
        <v>0</v>
      </c>
      <c r="L24" s="79"/>
      <c r="M24" s="79"/>
      <c r="N24" s="79"/>
      <c r="O24" s="78">
        <f t="shared" si="4"/>
        <v>0</v>
      </c>
      <c r="P24" s="79"/>
      <c r="Q24" s="79"/>
      <c r="R24" s="79"/>
      <c r="S24" s="78">
        <f t="shared" si="3"/>
        <v>0</v>
      </c>
    </row>
    <row r="25" spans="1:19" s="66" customFormat="1" ht="18.75">
      <c r="A25" s="76" t="s">
        <v>83</v>
      </c>
      <c r="B25" s="103" t="s">
        <v>57</v>
      </c>
      <c r="C25" s="78">
        <f t="shared" si="0"/>
        <v>0</v>
      </c>
      <c r="D25" s="79"/>
      <c r="E25" s="79"/>
      <c r="F25" s="79"/>
      <c r="G25" s="78">
        <f t="shared" si="1"/>
        <v>0</v>
      </c>
      <c r="H25" s="79"/>
      <c r="I25" s="79"/>
      <c r="J25" s="79"/>
      <c r="K25" s="78">
        <f t="shared" si="2"/>
        <v>0</v>
      </c>
      <c r="L25" s="79"/>
      <c r="M25" s="79"/>
      <c r="N25" s="79"/>
      <c r="O25" s="78">
        <f t="shared" si="4"/>
        <v>0</v>
      </c>
      <c r="P25" s="79"/>
      <c r="Q25" s="79"/>
      <c r="R25" s="79"/>
      <c r="S25" s="78">
        <f t="shared" si="3"/>
        <v>0</v>
      </c>
    </row>
    <row r="26" spans="1:19" s="66" customFormat="1" ht="37.5" customHeight="1">
      <c r="A26" s="76" t="s">
        <v>84</v>
      </c>
      <c r="B26" s="103" t="s">
        <v>58</v>
      </c>
      <c r="C26" s="78">
        <f t="shared" si="0"/>
        <v>0</v>
      </c>
      <c r="D26" s="79"/>
      <c r="E26" s="79"/>
      <c r="F26" s="79"/>
      <c r="G26" s="78">
        <f t="shared" si="1"/>
        <v>0</v>
      </c>
      <c r="H26" s="79"/>
      <c r="I26" s="79"/>
      <c r="J26" s="79"/>
      <c r="K26" s="78">
        <f t="shared" si="2"/>
        <v>0</v>
      </c>
      <c r="L26" s="79"/>
      <c r="M26" s="79"/>
      <c r="N26" s="79"/>
      <c r="O26" s="78">
        <f t="shared" si="4"/>
        <v>0</v>
      </c>
      <c r="P26" s="79"/>
      <c r="Q26" s="79"/>
      <c r="R26" s="79"/>
      <c r="S26" s="78">
        <f t="shared" si="3"/>
        <v>0</v>
      </c>
    </row>
    <row r="27" spans="1:19" s="66" customFormat="1" ht="37.5">
      <c r="A27" s="74" t="s">
        <v>76</v>
      </c>
      <c r="B27" s="75" t="s">
        <v>65</v>
      </c>
      <c r="C27" s="82">
        <f t="shared" si="0"/>
        <v>0</v>
      </c>
      <c r="D27" s="83"/>
      <c r="E27" s="83"/>
      <c r="F27" s="83"/>
      <c r="G27" s="82">
        <f t="shared" si="1"/>
        <v>0</v>
      </c>
      <c r="H27" s="83"/>
      <c r="I27" s="83"/>
      <c r="J27" s="83"/>
      <c r="K27" s="82">
        <f t="shared" si="2"/>
        <v>0</v>
      </c>
      <c r="L27" s="83"/>
      <c r="M27" s="83"/>
      <c r="N27" s="83"/>
      <c r="O27" s="82">
        <f t="shared" si="4"/>
        <v>0</v>
      </c>
      <c r="P27" s="83"/>
      <c r="Q27" s="83"/>
      <c r="R27" s="83"/>
      <c r="S27" s="82">
        <f t="shared" si="3"/>
        <v>0</v>
      </c>
    </row>
    <row r="28" spans="1:19" s="66" customFormat="1" ht="37.5">
      <c r="A28" s="74" t="s">
        <v>23</v>
      </c>
      <c r="B28" s="75" t="s">
        <v>66</v>
      </c>
      <c r="C28" s="82">
        <f t="shared" si="0"/>
        <v>0</v>
      </c>
      <c r="D28" s="83"/>
      <c r="E28" s="83"/>
      <c r="F28" s="83"/>
      <c r="G28" s="82">
        <f t="shared" si="1"/>
        <v>0</v>
      </c>
      <c r="H28" s="83"/>
      <c r="I28" s="83"/>
      <c r="J28" s="83"/>
      <c r="K28" s="82">
        <f t="shared" si="2"/>
        <v>0</v>
      </c>
      <c r="L28" s="83"/>
      <c r="M28" s="83"/>
      <c r="N28" s="83"/>
      <c r="O28" s="82">
        <f t="shared" si="4"/>
        <v>0</v>
      </c>
      <c r="P28" s="83"/>
      <c r="Q28" s="83"/>
      <c r="R28" s="83"/>
      <c r="S28" s="82">
        <f t="shared" si="3"/>
        <v>0</v>
      </c>
    </row>
    <row r="29" spans="1:19" s="66" customFormat="1" ht="18.75">
      <c r="A29" s="76" t="s">
        <v>24</v>
      </c>
      <c r="B29" s="77" t="s">
        <v>67</v>
      </c>
      <c r="C29" s="78">
        <f t="shared" si="0"/>
        <v>0</v>
      </c>
      <c r="D29" s="79"/>
      <c r="E29" s="79"/>
      <c r="F29" s="79"/>
      <c r="G29" s="78">
        <f t="shared" si="1"/>
        <v>0</v>
      </c>
      <c r="H29" s="79"/>
      <c r="I29" s="79"/>
      <c r="J29" s="79"/>
      <c r="K29" s="78">
        <f t="shared" si="2"/>
        <v>0</v>
      </c>
      <c r="L29" s="79"/>
      <c r="M29" s="79"/>
      <c r="N29" s="79"/>
      <c r="O29" s="78">
        <f t="shared" si="4"/>
        <v>0</v>
      </c>
      <c r="P29" s="79"/>
      <c r="Q29" s="79"/>
      <c r="R29" s="79"/>
      <c r="S29" s="78">
        <f t="shared" si="3"/>
        <v>0</v>
      </c>
    </row>
    <row r="30" spans="1:19" s="66" customFormat="1" ht="18.75">
      <c r="A30" s="74" t="s">
        <v>25</v>
      </c>
      <c r="B30" s="75" t="s">
        <v>68</v>
      </c>
      <c r="C30" s="82">
        <f t="shared" si="0"/>
        <v>0</v>
      </c>
      <c r="D30" s="83"/>
      <c r="E30" s="83"/>
      <c r="F30" s="83"/>
      <c r="G30" s="82">
        <f t="shared" si="1"/>
        <v>0</v>
      </c>
      <c r="H30" s="83"/>
      <c r="I30" s="83"/>
      <c r="J30" s="83"/>
      <c r="K30" s="82">
        <f t="shared" si="2"/>
        <v>0</v>
      </c>
      <c r="L30" s="83"/>
      <c r="M30" s="83"/>
      <c r="N30" s="83"/>
      <c r="O30" s="82">
        <f t="shared" si="4"/>
        <v>0</v>
      </c>
      <c r="P30" s="83"/>
      <c r="Q30" s="83"/>
      <c r="R30" s="83"/>
      <c r="S30" s="82">
        <f t="shared" si="3"/>
        <v>0</v>
      </c>
    </row>
    <row r="31" spans="1:19" s="66" customFormat="1" ht="18.75">
      <c r="A31" s="74" t="s">
        <v>77</v>
      </c>
      <c r="B31" s="75" t="s">
        <v>95</v>
      </c>
      <c r="C31" s="82">
        <f t="shared" si="0"/>
        <v>0</v>
      </c>
      <c r="D31" s="83"/>
      <c r="E31" s="83"/>
      <c r="F31" s="83"/>
      <c r="G31" s="82"/>
      <c r="H31" s="83"/>
      <c r="I31" s="83"/>
      <c r="J31" s="83"/>
      <c r="K31" s="82"/>
      <c r="L31" s="83"/>
      <c r="M31" s="83"/>
      <c r="N31" s="83"/>
      <c r="O31" s="82"/>
      <c r="P31" s="83"/>
      <c r="Q31" s="83"/>
      <c r="R31" s="83"/>
      <c r="S31" s="82"/>
    </row>
    <row r="32" spans="1:19" s="66" customFormat="1" ht="18.75">
      <c r="A32" s="74" t="s">
        <v>26</v>
      </c>
      <c r="B32" s="75" t="s">
        <v>69</v>
      </c>
      <c r="C32" s="105">
        <f>SUM(C33:C34)</f>
        <v>0</v>
      </c>
      <c r="D32" s="83"/>
      <c r="E32" s="83"/>
      <c r="F32" s="83"/>
      <c r="G32" s="82">
        <f aca="true" t="shared" si="5" ref="G32:G41">D32+E32+F32</f>
        <v>0</v>
      </c>
      <c r="H32" s="83"/>
      <c r="I32" s="83"/>
      <c r="J32" s="83"/>
      <c r="K32" s="82">
        <f aca="true" t="shared" si="6" ref="K32:K41">H32+I32+J32</f>
        <v>0</v>
      </c>
      <c r="L32" s="83"/>
      <c r="M32" s="83"/>
      <c r="N32" s="83"/>
      <c r="O32" s="82">
        <f aca="true" t="shared" si="7" ref="O32:O41">L32+M32+N32</f>
        <v>0</v>
      </c>
      <c r="P32" s="83"/>
      <c r="Q32" s="83"/>
      <c r="R32" s="83"/>
      <c r="S32" s="82">
        <f aca="true" t="shared" si="8" ref="S32:S41">P32+Q32+R32</f>
        <v>0</v>
      </c>
    </row>
    <row r="33" spans="1:19" s="66" customFormat="1" ht="18.75">
      <c r="A33" s="76" t="s">
        <v>27</v>
      </c>
      <c r="B33" s="77" t="s">
        <v>70</v>
      </c>
      <c r="C33" s="106">
        <f>SUM(D33:H33)</f>
        <v>0</v>
      </c>
      <c r="D33" s="79"/>
      <c r="E33" s="79"/>
      <c r="F33" s="79"/>
      <c r="G33" s="78">
        <f t="shared" si="5"/>
        <v>0</v>
      </c>
      <c r="H33" s="79"/>
      <c r="I33" s="79"/>
      <c r="J33" s="79"/>
      <c r="K33" s="78">
        <f t="shared" si="6"/>
        <v>0</v>
      </c>
      <c r="L33" s="79"/>
      <c r="M33" s="79"/>
      <c r="N33" s="79"/>
      <c r="O33" s="78">
        <f t="shared" si="7"/>
        <v>0</v>
      </c>
      <c r="P33" s="79"/>
      <c r="Q33" s="79"/>
      <c r="R33" s="79"/>
      <c r="S33" s="78">
        <f t="shared" si="8"/>
        <v>0</v>
      </c>
    </row>
    <row r="34" spans="1:19" s="66" customFormat="1" ht="37.5">
      <c r="A34" s="76" t="s">
        <v>87</v>
      </c>
      <c r="B34" s="77" t="s">
        <v>60</v>
      </c>
      <c r="C34" s="106">
        <f>SUM(D34:H34)</f>
        <v>0</v>
      </c>
      <c r="D34" s="79"/>
      <c r="E34" s="79"/>
      <c r="F34" s="79"/>
      <c r="G34" s="78">
        <f t="shared" si="5"/>
        <v>0</v>
      </c>
      <c r="H34" s="79"/>
      <c r="I34" s="79"/>
      <c r="J34" s="79"/>
      <c r="K34" s="78">
        <f t="shared" si="6"/>
        <v>0</v>
      </c>
      <c r="L34" s="79"/>
      <c r="M34" s="79"/>
      <c r="N34" s="79"/>
      <c r="O34" s="78">
        <f t="shared" si="7"/>
        <v>0</v>
      </c>
      <c r="P34" s="79"/>
      <c r="Q34" s="79"/>
      <c r="R34" s="79"/>
      <c r="S34" s="78">
        <f t="shared" si="8"/>
        <v>0</v>
      </c>
    </row>
    <row r="35" spans="1:19" s="66" customFormat="1" ht="37.5">
      <c r="A35" s="74" t="s">
        <v>28</v>
      </c>
      <c r="B35" s="75" t="s">
        <v>71</v>
      </c>
      <c r="C35" s="105">
        <f>SUM(C36)</f>
        <v>0</v>
      </c>
      <c r="D35" s="83"/>
      <c r="E35" s="83"/>
      <c r="F35" s="83"/>
      <c r="G35" s="82">
        <f t="shared" si="5"/>
        <v>0</v>
      </c>
      <c r="H35" s="83"/>
      <c r="I35" s="83"/>
      <c r="J35" s="83"/>
      <c r="K35" s="82">
        <f t="shared" si="6"/>
        <v>0</v>
      </c>
      <c r="L35" s="83"/>
      <c r="M35" s="83"/>
      <c r="N35" s="83"/>
      <c r="O35" s="82">
        <f t="shared" si="7"/>
        <v>0</v>
      </c>
      <c r="P35" s="83"/>
      <c r="Q35" s="83"/>
      <c r="R35" s="83"/>
      <c r="S35" s="82">
        <f t="shared" si="8"/>
        <v>0</v>
      </c>
    </row>
    <row r="36" spans="1:19" s="66" customFormat="1" ht="56.25">
      <c r="A36" s="76" t="s">
        <v>29</v>
      </c>
      <c r="B36" s="77" t="s">
        <v>72</v>
      </c>
      <c r="C36" s="106">
        <f>SUM(D36:H36)</f>
        <v>0</v>
      </c>
      <c r="D36" s="79"/>
      <c r="E36" s="79"/>
      <c r="F36" s="79"/>
      <c r="G36" s="78">
        <f t="shared" si="5"/>
        <v>0</v>
      </c>
      <c r="H36" s="79"/>
      <c r="I36" s="79"/>
      <c r="J36" s="79"/>
      <c r="K36" s="78">
        <f t="shared" si="6"/>
        <v>0</v>
      </c>
      <c r="L36" s="79"/>
      <c r="M36" s="79"/>
      <c r="N36" s="79"/>
      <c r="O36" s="78">
        <f t="shared" si="7"/>
        <v>0</v>
      </c>
      <c r="P36" s="79"/>
      <c r="Q36" s="79"/>
      <c r="R36" s="79"/>
      <c r="S36" s="78">
        <f t="shared" si="8"/>
        <v>0</v>
      </c>
    </row>
    <row r="37" spans="1:19" s="66" customFormat="1" ht="37.5">
      <c r="A37" s="74" t="s">
        <v>30</v>
      </c>
      <c r="B37" s="75" t="s">
        <v>73</v>
      </c>
      <c r="C37" s="136">
        <f>SUM(G37,K37,O37,S37)</f>
        <v>57.1</v>
      </c>
      <c r="D37" s="83">
        <f>SUM(D41)</f>
        <v>8.24</v>
      </c>
      <c r="E37" s="83">
        <f>SUM(E41)</f>
        <v>6.18</v>
      </c>
      <c r="F37" s="83">
        <f>SUM(F41)</f>
        <v>6.18</v>
      </c>
      <c r="G37" s="82">
        <f t="shared" si="5"/>
        <v>20.6</v>
      </c>
      <c r="H37" s="83">
        <f>SUM(H41)</f>
        <v>6.6</v>
      </c>
      <c r="I37" s="83">
        <f>SUM(I41)</f>
        <v>4.95</v>
      </c>
      <c r="J37" s="83">
        <f>SUM(J41)</f>
        <v>4.95</v>
      </c>
      <c r="K37" s="82">
        <f t="shared" si="6"/>
        <v>16.5</v>
      </c>
      <c r="L37" s="83">
        <f>SUM(L41)</f>
        <v>3.64</v>
      </c>
      <c r="M37" s="83">
        <f>SUM(M41)</f>
        <v>2.73</v>
      </c>
      <c r="N37" s="83">
        <f>SUM(N41)</f>
        <v>2.73</v>
      </c>
      <c r="O37" s="82">
        <f t="shared" si="7"/>
        <v>9.1</v>
      </c>
      <c r="P37" s="83">
        <f>SUM(P41)</f>
        <v>5.64</v>
      </c>
      <c r="Q37" s="83">
        <f>SUM(Q41)</f>
        <v>4.23</v>
      </c>
      <c r="R37" s="83">
        <f>SUM(R41)</f>
        <v>1.03</v>
      </c>
      <c r="S37" s="82">
        <f t="shared" si="8"/>
        <v>10.9</v>
      </c>
    </row>
    <row r="38" spans="1:19" s="66" customFormat="1" ht="18.75">
      <c r="A38" s="76" t="s">
        <v>88</v>
      </c>
      <c r="B38" s="77" t="s">
        <v>74</v>
      </c>
      <c r="C38" s="106">
        <f>SUM(D38:H38)</f>
        <v>0</v>
      </c>
      <c r="D38" s="79"/>
      <c r="E38" s="79"/>
      <c r="F38" s="79"/>
      <c r="G38" s="78">
        <f t="shared" si="5"/>
        <v>0</v>
      </c>
      <c r="H38" s="79"/>
      <c r="I38" s="79"/>
      <c r="J38" s="79"/>
      <c r="K38" s="78">
        <f t="shared" si="6"/>
        <v>0</v>
      </c>
      <c r="L38" s="79"/>
      <c r="M38" s="79"/>
      <c r="N38" s="79"/>
      <c r="O38" s="78">
        <f t="shared" si="7"/>
        <v>0</v>
      </c>
      <c r="P38" s="79"/>
      <c r="Q38" s="79"/>
      <c r="R38" s="79"/>
      <c r="S38" s="78">
        <f t="shared" si="8"/>
        <v>0</v>
      </c>
    </row>
    <row r="39" spans="1:19" s="66" customFormat="1" ht="56.25">
      <c r="A39" s="76" t="s">
        <v>89</v>
      </c>
      <c r="B39" s="77" t="s">
        <v>59</v>
      </c>
      <c r="C39" s="106">
        <f>SUM(D39:H39)</f>
        <v>0</v>
      </c>
      <c r="D39" s="79"/>
      <c r="E39" s="79"/>
      <c r="F39" s="79"/>
      <c r="G39" s="78">
        <f t="shared" si="5"/>
        <v>0</v>
      </c>
      <c r="H39" s="79"/>
      <c r="I39" s="79"/>
      <c r="J39" s="79"/>
      <c r="K39" s="78">
        <f t="shared" si="6"/>
        <v>0</v>
      </c>
      <c r="L39" s="79"/>
      <c r="M39" s="79"/>
      <c r="N39" s="79"/>
      <c r="O39" s="78">
        <f t="shared" si="7"/>
        <v>0</v>
      </c>
      <c r="P39" s="79"/>
      <c r="Q39" s="79"/>
      <c r="R39" s="79"/>
      <c r="S39" s="78">
        <f t="shared" si="8"/>
        <v>0</v>
      </c>
    </row>
    <row r="40" spans="1:19" s="66" customFormat="1" ht="37.5">
      <c r="A40" s="76" t="s">
        <v>90</v>
      </c>
      <c r="B40" s="77" t="s">
        <v>61</v>
      </c>
      <c r="C40" s="106">
        <f>SUM(D40:H40)</f>
        <v>0</v>
      </c>
      <c r="D40" s="79"/>
      <c r="E40" s="79"/>
      <c r="F40" s="79"/>
      <c r="G40" s="78">
        <f t="shared" si="5"/>
        <v>0</v>
      </c>
      <c r="H40" s="79"/>
      <c r="I40" s="79"/>
      <c r="J40" s="79"/>
      <c r="K40" s="78">
        <f t="shared" si="6"/>
        <v>0</v>
      </c>
      <c r="L40" s="79"/>
      <c r="M40" s="79"/>
      <c r="N40" s="79"/>
      <c r="O40" s="78">
        <f t="shared" si="7"/>
        <v>0</v>
      </c>
      <c r="P40" s="79"/>
      <c r="Q40" s="79"/>
      <c r="R40" s="79"/>
      <c r="S40" s="78">
        <f t="shared" si="8"/>
        <v>0</v>
      </c>
    </row>
    <row r="41" spans="1:19" s="66" customFormat="1" ht="18.75">
      <c r="A41" s="76" t="s">
        <v>91</v>
      </c>
      <c r="B41" s="77" t="s">
        <v>62</v>
      </c>
      <c r="C41" s="106">
        <f>SUM(G41,K41,O41,S41)</f>
        <v>57.1</v>
      </c>
      <c r="D41" s="79">
        <v>8.24</v>
      </c>
      <c r="E41" s="79">
        <v>6.18</v>
      </c>
      <c r="F41" s="79">
        <v>6.18</v>
      </c>
      <c r="G41" s="78">
        <f t="shared" si="5"/>
        <v>20.6</v>
      </c>
      <c r="H41" s="79">
        <v>6.6</v>
      </c>
      <c r="I41" s="79">
        <v>4.95</v>
      </c>
      <c r="J41" s="79">
        <v>4.95</v>
      </c>
      <c r="K41" s="78">
        <f t="shared" si="6"/>
        <v>16.5</v>
      </c>
      <c r="L41" s="79">
        <v>3.64</v>
      </c>
      <c r="M41" s="79">
        <v>2.73</v>
      </c>
      <c r="N41" s="79">
        <v>2.73</v>
      </c>
      <c r="O41" s="78">
        <f t="shared" si="7"/>
        <v>9.1</v>
      </c>
      <c r="P41" s="79">
        <v>5.64</v>
      </c>
      <c r="Q41" s="79">
        <v>4.23</v>
      </c>
      <c r="R41" s="79">
        <v>1.03</v>
      </c>
      <c r="S41" s="78">
        <f t="shared" si="8"/>
        <v>10.9</v>
      </c>
    </row>
    <row r="42" spans="1:19" s="66" customFormat="1" ht="18.75">
      <c r="A42" s="76" t="s">
        <v>96</v>
      </c>
      <c r="B42" s="77" t="s">
        <v>97</v>
      </c>
      <c r="C42" s="106">
        <f>SUM(D42:H42)</f>
        <v>0</v>
      </c>
      <c r="D42" s="79"/>
      <c r="E42" s="79"/>
      <c r="F42" s="79"/>
      <c r="G42" s="78"/>
      <c r="H42" s="79"/>
      <c r="I42" s="79"/>
      <c r="J42" s="79"/>
      <c r="K42" s="78"/>
      <c r="L42" s="79"/>
      <c r="M42" s="79"/>
      <c r="N42" s="79"/>
      <c r="O42" s="78"/>
      <c r="P42" s="79"/>
      <c r="Q42" s="79"/>
      <c r="R42" s="79"/>
      <c r="S42" s="78"/>
    </row>
    <row r="43" spans="1:19" s="80" customFormat="1" ht="18.75">
      <c r="A43" s="74" t="s">
        <v>92</v>
      </c>
      <c r="B43" s="81" t="s">
        <v>31</v>
      </c>
      <c r="C43" s="82">
        <f aca="true" t="shared" si="9" ref="C43:S43">SUM(C14,C19,C27,C28,C30,C32,C35,C37)</f>
        <v>57.1</v>
      </c>
      <c r="D43" s="82">
        <f t="shared" si="9"/>
        <v>8.24</v>
      </c>
      <c r="E43" s="82">
        <f t="shared" si="9"/>
        <v>6.18</v>
      </c>
      <c r="F43" s="82">
        <f t="shared" si="9"/>
        <v>6.18</v>
      </c>
      <c r="G43" s="82">
        <f t="shared" si="9"/>
        <v>20.6</v>
      </c>
      <c r="H43" s="82">
        <f t="shared" si="9"/>
        <v>6.6</v>
      </c>
      <c r="I43" s="82">
        <f t="shared" si="9"/>
        <v>4.95</v>
      </c>
      <c r="J43" s="82">
        <f t="shared" si="9"/>
        <v>4.95</v>
      </c>
      <c r="K43" s="82">
        <f t="shared" si="9"/>
        <v>16.5</v>
      </c>
      <c r="L43" s="82">
        <f t="shared" si="9"/>
        <v>3.64</v>
      </c>
      <c r="M43" s="82">
        <f t="shared" si="9"/>
        <v>2.73</v>
      </c>
      <c r="N43" s="82">
        <f t="shared" si="9"/>
        <v>2.73</v>
      </c>
      <c r="O43" s="82">
        <f t="shared" si="9"/>
        <v>9.1</v>
      </c>
      <c r="P43" s="82">
        <f t="shared" si="9"/>
        <v>5.64</v>
      </c>
      <c r="Q43" s="82">
        <f t="shared" si="9"/>
        <v>4.23</v>
      </c>
      <c r="R43" s="82">
        <f t="shared" si="9"/>
        <v>1.03</v>
      </c>
      <c r="S43" s="82">
        <f t="shared" si="9"/>
        <v>10.9</v>
      </c>
    </row>
    <row r="44" spans="1:11" s="66" customFormat="1" ht="20.25" customHeight="1">
      <c r="A44" s="84"/>
      <c r="B44" s="85"/>
      <c r="C44" s="390" t="s">
        <v>52</v>
      </c>
      <c r="D44" s="390"/>
      <c r="E44" s="390"/>
      <c r="F44" s="390"/>
      <c r="G44" s="390"/>
      <c r="H44" s="390"/>
      <c r="I44" s="390"/>
      <c r="J44" s="86"/>
      <c r="K44" s="86"/>
    </row>
    <row r="45" spans="1:11" s="66" customFormat="1" ht="23.25" customHeight="1">
      <c r="A45" s="84"/>
      <c r="B45" s="85"/>
      <c r="C45" s="388" t="s">
        <v>53</v>
      </c>
      <c r="D45" s="388"/>
      <c r="E45" s="388"/>
      <c r="F45" s="388"/>
      <c r="G45" s="388"/>
      <c r="H45" s="388"/>
      <c r="I45" s="388"/>
      <c r="J45" s="388"/>
      <c r="K45" s="388"/>
    </row>
    <row r="46" spans="1:110" ht="22.5" customHeight="1">
      <c r="A46" s="88" t="s">
        <v>98</v>
      </c>
      <c r="C46" s="55"/>
      <c r="D46" s="55"/>
      <c r="E46" s="55" t="s">
        <v>100</v>
      </c>
      <c r="F46" s="55"/>
      <c r="G46" s="140" t="s">
        <v>253</v>
      </c>
      <c r="H46" s="55"/>
      <c r="I46" s="55"/>
      <c r="J46" s="55"/>
      <c r="K46" s="55"/>
      <c r="L46" s="55"/>
      <c r="M46" s="55"/>
      <c r="N46" s="55"/>
      <c r="O46" s="55"/>
      <c r="AS46" s="377"/>
      <c r="AT46" s="377"/>
      <c r="AU46" s="377"/>
      <c r="AV46" s="377"/>
      <c r="AW46" s="377"/>
      <c r="AX46" s="377"/>
      <c r="AY46" s="377"/>
      <c r="AZ46" s="377"/>
      <c r="BA46" s="377"/>
      <c r="BB46" s="377"/>
      <c r="BC46" s="377"/>
      <c r="BD46" s="377"/>
      <c r="BE46" s="377"/>
      <c r="BF46" s="377"/>
      <c r="BG46" s="377"/>
      <c r="BH46" s="377"/>
      <c r="BI46" s="377"/>
      <c r="BJ46" s="377"/>
      <c r="BK46" s="377"/>
      <c r="BL46" s="377"/>
      <c r="BM46" s="377"/>
      <c r="BN46" s="377"/>
      <c r="BO46" s="377"/>
      <c r="BP46" s="377"/>
      <c r="BQ46" s="377"/>
      <c r="BR46" s="377"/>
      <c r="BS46" s="377"/>
      <c r="BT46" s="377"/>
      <c r="BU46" s="377"/>
      <c r="BV46" s="377"/>
      <c r="BW46" s="377"/>
      <c r="BX46" s="377"/>
      <c r="BY46" s="377"/>
      <c r="BZ46" s="377"/>
      <c r="CA46" s="377"/>
      <c r="CB46" s="377"/>
      <c r="CC46" s="377"/>
      <c r="CD46" s="377"/>
      <c r="CE46" s="377"/>
      <c r="CF46" s="377"/>
      <c r="CG46" s="377"/>
      <c r="CH46" s="377"/>
      <c r="CI46" s="377"/>
      <c r="CJ46" s="377"/>
      <c r="CK46" s="377"/>
      <c r="CL46" s="377"/>
      <c r="CM46" s="377"/>
      <c r="CN46" s="377"/>
      <c r="CO46" s="377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5"/>
      <c r="DF46" s="115"/>
    </row>
    <row r="47" spans="3:108" ht="24" customHeight="1">
      <c r="C47" s="55"/>
      <c r="D47" s="55"/>
      <c r="E47" s="2" t="s">
        <v>0</v>
      </c>
      <c r="F47" s="87"/>
      <c r="G47" s="383" t="s">
        <v>1</v>
      </c>
      <c r="H47" s="383"/>
      <c r="I47" s="383"/>
      <c r="J47" s="55"/>
      <c r="K47" s="55"/>
      <c r="L47" s="55"/>
      <c r="M47" s="55"/>
      <c r="N47" s="55"/>
      <c r="O47" s="55"/>
      <c r="AS47" s="381"/>
      <c r="AT47" s="381"/>
      <c r="AU47" s="381"/>
      <c r="AV47" s="381"/>
      <c r="AW47" s="381"/>
      <c r="AX47" s="381"/>
      <c r="AY47" s="381"/>
      <c r="AZ47" s="381"/>
      <c r="BA47" s="381"/>
      <c r="BB47" s="381"/>
      <c r="BC47" s="381"/>
      <c r="BD47" s="381"/>
      <c r="BE47" s="381"/>
      <c r="BF47" s="381"/>
      <c r="BG47" s="381"/>
      <c r="BH47" s="381"/>
      <c r="BI47" s="381"/>
      <c r="BJ47" s="381"/>
      <c r="BK47" s="381"/>
      <c r="BL47" s="381"/>
      <c r="BM47" s="381"/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  <c r="CO47" s="381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</row>
    <row r="48" spans="1:108" ht="22.5" customHeight="1">
      <c r="A48" s="88" t="s">
        <v>99</v>
      </c>
      <c r="B48" s="55"/>
      <c r="D48" s="55"/>
      <c r="E48" s="55" t="s">
        <v>100</v>
      </c>
      <c r="F48" s="55"/>
      <c r="G48" s="140" t="s">
        <v>113</v>
      </c>
      <c r="H48" s="55"/>
      <c r="I48" s="55"/>
      <c r="J48" s="55"/>
      <c r="K48" s="55"/>
      <c r="L48" s="55"/>
      <c r="M48" s="55"/>
      <c r="N48" s="55"/>
      <c r="O48" s="55"/>
      <c r="AS48" s="377"/>
      <c r="AT48" s="377"/>
      <c r="AU48" s="377"/>
      <c r="AV48" s="377"/>
      <c r="AW48" s="377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377"/>
      <c r="BK48" s="377"/>
      <c r="BL48" s="377"/>
      <c r="BM48" s="377"/>
      <c r="BN48" s="377"/>
      <c r="BO48" s="377"/>
      <c r="BP48" s="377"/>
      <c r="BQ48" s="377"/>
      <c r="BR48" s="377"/>
      <c r="BS48" s="377"/>
      <c r="BT48" s="377"/>
      <c r="BU48" s="377"/>
      <c r="BV48" s="377"/>
      <c r="BW48" s="377"/>
      <c r="BX48" s="377"/>
      <c r="BY48" s="377"/>
      <c r="BZ48" s="377"/>
      <c r="CA48" s="377"/>
      <c r="CB48" s="377"/>
      <c r="CC48" s="377"/>
      <c r="CD48" s="377"/>
      <c r="CE48" s="377"/>
      <c r="CF48" s="377"/>
      <c r="CG48" s="377"/>
      <c r="CH48" s="377"/>
      <c r="CI48" s="377"/>
      <c r="CJ48" s="377"/>
      <c r="CK48" s="377"/>
      <c r="CL48" s="377"/>
      <c r="CM48" s="377"/>
      <c r="CN48" s="377"/>
      <c r="CO48" s="377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</row>
    <row r="49" spans="3:108" ht="29.25" customHeight="1">
      <c r="C49" s="55"/>
      <c r="D49" s="55"/>
      <c r="E49" s="2" t="s">
        <v>0</v>
      </c>
      <c r="F49" s="87"/>
      <c r="G49" s="383" t="s">
        <v>1</v>
      </c>
      <c r="H49" s="383"/>
      <c r="I49" s="383"/>
      <c r="J49" s="55"/>
      <c r="K49" s="55"/>
      <c r="L49" s="55"/>
      <c r="M49" s="55"/>
      <c r="N49" s="55"/>
      <c r="O49" s="55"/>
      <c r="AS49" s="381"/>
      <c r="AT49" s="381"/>
      <c r="AU49" s="381"/>
      <c r="AV49" s="381"/>
      <c r="AW49" s="381"/>
      <c r="AX49" s="381"/>
      <c r="AY49" s="381"/>
      <c r="AZ49" s="381"/>
      <c r="BA49" s="381"/>
      <c r="BB49" s="381"/>
      <c r="BC49" s="381"/>
      <c r="BD49" s="381"/>
      <c r="BE49" s="381"/>
      <c r="BF49" s="381"/>
      <c r="BG49" s="381"/>
      <c r="BH49" s="381"/>
      <c r="BI49" s="381"/>
      <c r="BJ49" s="381"/>
      <c r="BK49" s="381"/>
      <c r="BL49" s="381"/>
      <c r="BM49" s="381"/>
      <c r="BN49" s="381"/>
      <c r="BO49" s="381"/>
      <c r="BP49" s="381"/>
      <c r="BQ49" s="381"/>
      <c r="BR49" s="381"/>
      <c r="BS49" s="381"/>
      <c r="BT49" s="381"/>
      <c r="BU49" s="381"/>
      <c r="BV49" s="381"/>
      <c r="BW49" s="381"/>
      <c r="BX49" s="381"/>
      <c r="BY49" s="381"/>
      <c r="BZ49" s="381"/>
      <c r="CA49" s="381"/>
      <c r="CB49" s="381"/>
      <c r="CC49" s="381"/>
      <c r="CD49" s="381"/>
      <c r="CE49" s="381"/>
      <c r="CF49" s="381"/>
      <c r="CG49" s="381"/>
      <c r="CH49" s="381"/>
      <c r="CI49" s="381"/>
      <c r="CJ49" s="381"/>
      <c r="CK49" s="381"/>
      <c r="CL49" s="381"/>
      <c r="CM49" s="381"/>
      <c r="CN49" s="381"/>
      <c r="CO49" s="381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</row>
    <row r="50" spans="1:106" ht="18.75">
      <c r="A50" s="382" t="s">
        <v>11</v>
      </c>
      <c r="B50" s="382"/>
      <c r="C50" s="382"/>
      <c r="D50" s="382"/>
      <c r="E50" s="3"/>
      <c r="F50" s="87"/>
      <c r="G50" s="392" t="s">
        <v>113</v>
      </c>
      <c r="H50" s="392"/>
      <c r="O50" s="5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</row>
    <row r="51" spans="1:106" ht="18.75" customHeight="1">
      <c r="A51" s="382" t="s">
        <v>118</v>
      </c>
      <c r="B51" s="382"/>
      <c r="C51" s="1"/>
      <c r="D51" s="2"/>
      <c r="E51" s="2" t="s">
        <v>0</v>
      </c>
      <c r="F51" s="87"/>
      <c r="G51" s="391" t="s">
        <v>1</v>
      </c>
      <c r="H51" s="391"/>
      <c r="I51" s="391"/>
      <c r="O51" s="5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</row>
    <row r="52" spans="3:15" ht="18.75">
      <c r="C52" s="1"/>
      <c r="D52" s="1"/>
      <c r="E52" s="1"/>
      <c r="F52" s="2"/>
      <c r="G52" s="87"/>
      <c r="H52" s="2"/>
      <c r="I52" s="87"/>
      <c r="J52" s="383"/>
      <c r="K52" s="383"/>
      <c r="L52" s="55"/>
      <c r="M52" s="55"/>
      <c r="N52" s="55"/>
      <c r="O52" s="55"/>
    </row>
    <row r="53" spans="3:15" ht="18.75">
      <c r="C53" s="1"/>
      <c r="D53" s="1"/>
      <c r="E53" s="1"/>
      <c r="F53" s="2"/>
      <c r="G53" s="87"/>
      <c r="H53" s="2"/>
      <c r="I53" s="87"/>
      <c r="J53" s="2"/>
      <c r="K53" s="2"/>
      <c r="L53" s="55"/>
      <c r="M53" s="55"/>
      <c r="N53" s="55"/>
      <c r="O53" s="55"/>
    </row>
    <row r="54" spans="3:15" ht="18.75">
      <c r="C54" s="382"/>
      <c r="D54" s="382"/>
      <c r="E54" s="382"/>
      <c r="F54" s="382"/>
      <c r="G54" s="87"/>
      <c r="H54" s="4"/>
      <c r="I54" s="113"/>
      <c r="J54" s="4"/>
      <c r="K54" s="4"/>
      <c r="L54" s="55"/>
      <c r="M54" s="55"/>
      <c r="N54" s="55"/>
      <c r="O54" s="55"/>
    </row>
    <row r="55" spans="3:15" ht="18.75">
      <c r="C55" s="382"/>
      <c r="D55" s="382"/>
      <c r="E55" s="1"/>
      <c r="F55" s="2"/>
      <c r="G55" s="87"/>
      <c r="H55" s="2"/>
      <c r="I55" s="87"/>
      <c r="J55" s="383"/>
      <c r="K55" s="383"/>
      <c r="L55" s="55"/>
      <c r="M55" s="55"/>
      <c r="N55" s="55"/>
      <c r="O55" s="55"/>
    </row>
    <row r="56" spans="3:15" ht="18.75">
      <c r="C56" s="89"/>
      <c r="D56" s="89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3:15" ht="18.75">
      <c r="C57" s="89"/>
      <c r="D57" s="89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3:15" ht="18.75"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3:15" ht="18.75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3:15" ht="18.75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</sheetData>
  <sheetProtection/>
  <protectedRanges>
    <protectedRange password="CE28" sqref="L1:L2 A1:I2" name="Диапазон9"/>
    <protectedRange password="CE28" sqref="C43:S43" name="Диапазон7"/>
    <protectedRange password="CE28" sqref="D40:S42" name="Диапазон6"/>
    <protectedRange password="CE28" sqref="D30:S30 D32:S36" name="Диапазон5"/>
    <protectedRange password="CE28" sqref="D20:S28" name="Диапазон4"/>
    <protectedRange password="CE28" sqref="D20:S28" name="Диапазон3"/>
    <protectedRange password="CE28" sqref="D20:S28" name="Диапазон2"/>
    <protectedRange password="CE28" sqref="C10:S12 D14:S18" name="Диапазон1"/>
    <protectedRange password="CE28" sqref="A46:A49" name="Диапазон8_2"/>
  </protectedRanges>
  <mergeCells count="28">
    <mergeCell ref="J1:S1"/>
    <mergeCell ref="J2:S2"/>
    <mergeCell ref="J3:S3"/>
    <mergeCell ref="C9:K9"/>
    <mergeCell ref="C8:K8"/>
    <mergeCell ref="O4:S4"/>
    <mergeCell ref="G50:H50"/>
    <mergeCell ref="AS49:BL49"/>
    <mergeCell ref="BM49:CO49"/>
    <mergeCell ref="AS46:CO46"/>
    <mergeCell ref="AS47:BL47"/>
    <mergeCell ref="BM47:CO47"/>
    <mergeCell ref="AS48:CO48"/>
    <mergeCell ref="C55:D55"/>
    <mergeCell ref="J55:K55"/>
    <mergeCell ref="L10:S11"/>
    <mergeCell ref="C45:K45"/>
    <mergeCell ref="A50:D50"/>
    <mergeCell ref="A51:B51"/>
    <mergeCell ref="J52:K52"/>
    <mergeCell ref="C54:F54"/>
    <mergeCell ref="C44:I44"/>
    <mergeCell ref="G51:I51"/>
    <mergeCell ref="A10:A12"/>
    <mergeCell ref="B10:B12"/>
    <mergeCell ref="C10:K11"/>
    <mergeCell ref="G49:I49"/>
    <mergeCell ref="G47:I47"/>
  </mergeCells>
  <printOptions/>
  <pageMargins left="0" right="0" top="0" bottom="0" header="0.18" footer="0.19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A1:DF60"/>
  <sheetViews>
    <sheetView view="pageBreakPreview" zoomScale="80" zoomScaleNormal="75" zoomScaleSheetLayoutView="80" workbookViewId="0" topLeftCell="H1">
      <selection activeCell="O5" sqref="O5"/>
    </sheetView>
  </sheetViews>
  <sheetFormatPr defaultColWidth="9.00390625" defaultRowHeight="12.75"/>
  <cols>
    <col min="1" max="1" width="8.75390625" style="88" customWidth="1"/>
    <col min="2" max="2" width="59.875" style="88" customWidth="1"/>
    <col min="3" max="3" width="11.375" style="88" customWidth="1"/>
    <col min="4" max="8" width="13.25390625" style="88" customWidth="1"/>
    <col min="9" max="15" width="13.25390625" style="90" customWidth="1"/>
    <col min="16" max="19" width="13.25390625" style="55" customWidth="1"/>
    <col min="20" max="16384" width="9.125" style="55" customWidth="1"/>
  </cols>
  <sheetData>
    <row r="1" spans="1:22" s="122" customFormat="1" ht="15.75">
      <c r="A1" s="117"/>
      <c r="B1" s="118"/>
      <c r="C1" s="119"/>
      <c r="D1" s="119"/>
      <c r="E1" s="119"/>
      <c r="F1" s="119"/>
      <c r="G1" s="120"/>
      <c r="H1" s="119"/>
      <c r="I1" s="121"/>
      <c r="J1" s="375" t="s">
        <v>55</v>
      </c>
      <c r="K1" s="375"/>
      <c r="L1" s="375"/>
      <c r="M1" s="375"/>
      <c r="N1" s="375"/>
      <c r="O1" s="375"/>
      <c r="P1" s="375"/>
      <c r="Q1" s="375"/>
      <c r="R1" s="375"/>
      <c r="S1" s="375"/>
      <c r="T1" s="120"/>
      <c r="U1" s="120"/>
      <c r="V1" s="120"/>
    </row>
    <row r="2" spans="1:19" s="122" customFormat="1" ht="15.75">
      <c r="A2" s="117"/>
      <c r="B2" s="123"/>
      <c r="C2" s="124"/>
      <c r="D2" s="124"/>
      <c r="E2" s="124"/>
      <c r="F2" s="124"/>
      <c r="G2" s="125"/>
      <c r="H2" s="124"/>
      <c r="I2" s="124"/>
      <c r="J2" s="376" t="s">
        <v>12</v>
      </c>
      <c r="K2" s="376"/>
      <c r="L2" s="376"/>
      <c r="M2" s="376"/>
      <c r="N2" s="376"/>
      <c r="O2" s="376"/>
      <c r="P2" s="376"/>
      <c r="Q2" s="376"/>
      <c r="R2" s="376"/>
      <c r="S2" s="376"/>
    </row>
    <row r="3" spans="1:19" s="122" customFormat="1" ht="15.75">
      <c r="A3" s="127"/>
      <c r="B3" s="127"/>
      <c r="C3" s="124"/>
      <c r="D3" s="124"/>
      <c r="E3" s="124"/>
      <c r="F3" s="124"/>
      <c r="G3" s="125"/>
      <c r="H3" s="124"/>
      <c r="I3" s="124"/>
      <c r="J3" s="376" t="s">
        <v>94</v>
      </c>
      <c r="K3" s="376"/>
      <c r="L3" s="376"/>
      <c r="M3" s="376"/>
      <c r="N3" s="376"/>
      <c r="O3" s="376"/>
      <c r="P3" s="376"/>
      <c r="Q3" s="376"/>
      <c r="R3" s="376"/>
      <c r="S3" s="376"/>
    </row>
    <row r="4" spans="1:19" s="122" customFormat="1" ht="15.75">
      <c r="A4" s="127"/>
      <c r="B4" s="127"/>
      <c r="C4" s="124"/>
      <c r="D4" s="124"/>
      <c r="E4" s="124"/>
      <c r="F4" s="124"/>
      <c r="G4" s="125"/>
      <c r="H4" s="124"/>
      <c r="I4" s="124"/>
      <c r="J4" s="126"/>
      <c r="K4" s="126"/>
      <c r="L4" s="126"/>
      <c r="M4" s="126"/>
      <c r="N4" s="126"/>
      <c r="O4" s="380" t="s">
        <v>277</v>
      </c>
      <c r="P4" s="380"/>
      <c r="Q4" s="380"/>
      <c r="R4" s="380"/>
      <c r="S4" s="380"/>
    </row>
    <row r="5" spans="1:26" s="122" customFormat="1" ht="15.75">
      <c r="A5" s="127"/>
      <c r="B5" s="127"/>
      <c r="C5" s="124" t="s">
        <v>33</v>
      </c>
      <c r="D5" s="124"/>
      <c r="E5" s="124"/>
      <c r="F5" s="124"/>
      <c r="G5" s="125"/>
      <c r="H5" s="124"/>
      <c r="I5" s="124"/>
      <c r="J5" s="124"/>
      <c r="K5" s="126"/>
      <c r="L5" s="124"/>
      <c r="M5" s="126"/>
      <c r="N5" s="126"/>
      <c r="O5" s="126"/>
      <c r="P5" s="126"/>
      <c r="Q5" s="126"/>
      <c r="R5" s="126"/>
      <c r="S5" s="126"/>
      <c r="T5" s="129"/>
      <c r="U5" s="129"/>
      <c r="V5" s="129"/>
      <c r="W5" s="129"/>
      <c r="X5" s="129"/>
      <c r="Y5" s="129"/>
      <c r="Z5" s="129"/>
    </row>
    <row r="6" spans="1:19" s="122" customFormat="1" ht="15.75">
      <c r="A6" s="127"/>
      <c r="B6" s="128"/>
      <c r="C6" s="120" t="s">
        <v>109</v>
      </c>
      <c r="D6" s="120"/>
      <c r="E6" s="131"/>
      <c r="F6" s="131"/>
      <c r="G6" s="131"/>
      <c r="H6" s="131"/>
      <c r="I6" s="131"/>
      <c r="J6" s="131"/>
      <c r="K6" s="131"/>
      <c r="L6" s="124"/>
      <c r="M6" s="126"/>
      <c r="N6" s="126"/>
      <c r="O6" s="126"/>
      <c r="P6" s="126"/>
      <c r="Q6" s="126"/>
      <c r="R6" s="126"/>
      <c r="S6" s="126"/>
    </row>
    <row r="7" spans="1:19" s="122" customFormat="1" ht="15.75">
      <c r="A7" s="127"/>
      <c r="B7" s="128"/>
      <c r="C7" s="130"/>
      <c r="D7" s="130"/>
      <c r="E7" s="121"/>
      <c r="F7" s="121"/>
      <c r="G7" s="121"/>
      <c r="H7" s="121"/>
      <c r="I7" s="121"/>
      <c r="J7" s="121"/>
      <c r="K7" s="121"/>
      <c r="L7" s="124"/>
      <c r="M7" s="126"/>
      <c r="N7" s="126"/>
      <c r="O7" s="126"/>
      <c r="P7" s="126"/>
      <c r="Q7" s="126"/>
      <c r="R7" s="126"/>
      <c r="S7" s="126"/>
    </row>
    <row r="8" spans="1:19" s="122" customFormat="1" ht="15.75">
      <c r="A8" s="127"/>
      <c r="B8" s="128"/>
      <c r="C8" s="379" t="s">
        <v>112</v>
      </c>
      <c r="D8" s="379"/>
      <c r="E8" s="379"/>
      <c r="F8" s="379"/>
      <c r="G8" s="379"/>
      <c r="H8" s="379"/>
      <c r="I8" s="379"/>
      <c r="J8" s="379"/>
      <c r="K8" s="379"/>
      <c r="L8" s="124"/>
      <c r="M8" s="126"/>
      <c r="N8" s="126"/>
      <c r="O8" s="126"/>
      <c r="P8" s="126"/>
      <c r="Q8" s="126"/>
      <c r="R8" s="126"/>
      <c r="S8" s="126"/>
    </row>
    <row r="9" spans="1:19" s="122" customFormat="1" ht="15.75">
      <c r="A9" s="127"/>
      <c r="B9" s="128"/>
      <c r="C9" s="378" t="s">
        <v>13</v>
      </c>
      <c r="D9" s="378"/>
      <c r="E9" s="378"/>
      <c r="F9" s="378"/>
      <c r="G9" s="378"/>
      <c r="H9" s="378"/>
      <c r="I9" s="378"/>
      <c r="J9" s="378"/>
      <c r="K9" s="378"/>
      <c r="L9" s="124"/>
      <c r="M9" s="126"/>
      <c r="N9" s="126"/>
      <c r="O9" s="126"/>
      <c r="P9" s="126"/>
      <c r="Q9" s="126"/>
      <c r="R9" s="126"/>
      <c r="S9" s="126"/>
    </row>
    <row r="10" spans="1:19" ht="19.5" customHeight="1">
      <c r="A10" s="393" t="s">
        <v>14</v>
      </c>
      <c r="B10" s="396" t="s">
        <v>2</v>
      </c>
      <c r="C10" s="399" t="s">
        <v>252</v>
      </c>
      <c r="D10" s="384"/>
      <c r="E10" s="384"/>
      <c r="F10" s="384"/>
      <c r="G10" s="384"/>
      <c r="H10" s="384"/>
      <c r="I10" s="384"/>
      <c r="J10" s="384"/>
      <c r="K10" s="384"/>
      <c r="L10" s="384" t="s">
        <v>34</v>
      </c>
      <c r="M10" s="384"/>
      <c r="N10" s="384"/>
      <c r="O10" s="384"/>
      <c r="P10" s="384"/>
      <c r="Q10" s="384"/>
      <c r="R10" s="384"/>
      <c r="S10" s="385"/>
    </row>
    <row r="11" spans="1:19" ht="19.5" customHeight="1">
      <c r="A11" s="394"/>
      <c r="B11" s="397"/>
      <c r="C11" s="400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7"/>
    </row>
    <row r="12" spans="1:19" ht="19.5" customHeight="1">
      <c r="A12" s="395"/>
      <c r="B12" s="398"/>
      <c r="C12" s="56" t="s">
        <v>35</v>
      </c>
      <c r="D12" s="57" t="s">
        <v>36</v>
      </c>
      <c r="E12" s="57" t="s">
        <v>37</v>
      </c>
      <c r="F12" s="57" t="s">
        <v>38</v>
      </c>
      <c r="G12" s="56" t="s">
        <v>39</v>
      </c>
      <c r="H12" s="57" t="s">
        <v>40</v>
      </c>
      <c r="I12" s="57" t="s">
        <v>41</v>
      </c>
      <c r="J12" s="57" t="s">
        <v>42</v>
      </c>
      <c r="K12" s="56" t="s">
        <v>43</v>
      </c>
      <c r="L12" s="57" t="s">
        <v>44</v>
      </c>
      <c r="M12" s="57" t="s">
        <v>45</v>
      </c>
      <c r="N12" s="57" t="s">
        <v>46</v>
      </c>
      <c r="O12" s="56" t="s">
        <v>47</v>
      </c>
      <c r="P12" s="57" t="s">
        <v>48</v>
      </c>
      <c r="Q12" s="57" t="s">
        <v>49</v>
      </c>
      <c r="R12" s="57" t="s">
        <v>50</v>
      </c>
      <c r="S12" s="56" t="s">
        <v>51</v>
      </c>
    </row>
    <row r="13" spans="1:19" s="61" customFormat="1" ht="15.75">
      <c r="A13" s="58">
        <v>1</v>
      </c>
      <c r="B13" s="58">
        <v>2</v>
      </c>
      <c r="C13" s="59">
        <v>3</v>
      </c>
      <c r="D13" s="60">
        <v>4</v>
      </c>
      <c r="E13" s="59">
        <v>5</v>
      </c>
      <c r="F13" s="60">
        <v>6</v>
      </c>
      <c r="G13" s="59">
        <v>7</v>
      </c>
      <c r="H13" s="60">
        <v>8</v>
      </c>
      <c r="I13" s="59">
        <v>9</v>
      </c>
      <c r="J13" s="60">
        <v>10</v>
      </c>
      <c r="K13" s="59">
        <v>11</v>
      </c>
      <c r="L13" s="60">
        <v>12</v>
      </c>
      <c r="M13" s="59">
        <v>13</v>
      </c>
      <c r="N13" s="60">
        <v>14</v>
      </c>
      <c r="O13" s="59">
        <v>15</v>
      </c>
      <c r="P13" s="60">
        <v>16</v>
      </c>
      <c r="Q13" s="59">
        <v>17</v>
      </c>
      <c r="R13" s="60">
        <v>18</v>
      </c>
      <c r="S13" s="59">
        <v>19</v>
      </c>
    </row>
    <row r="14" spans="1:19" s="66" customFormat="1" ht="37.5" customHeight="1">
      <c r="A14" s="62">
        <v>1</v>
      </c>
      <c r="B14" s="63" t="s">
        <v>16</v>
      </c>
      <c r="C14" s="64">
        <f aca="true" t="shared" si="0" ref="C14:C31">G14+K14+O14+S14</f>
        <v>0</v>
      </c>
      <c r="D14" s="65">
        <f>SUM(D15:D18)</f>
        <v>0</v>
      </c>
      <c r="E14" s="65">
        <f>SUM(E15:E18)</f>
        <v>0</v>
      </c>
      <c r="F14" s="65">
        <f>SUM(F15:F18)</f>
        <v>0</v>
      </c>
      <c r="G14" s="64">
        <f aca="true" t="shared" si="1" ref="G14:G30">D14+E14+F14</f>
        <v>0</v>
      </c>
      <c r="H14" s="65">
        <f>SUM(H15:H18)</f>
        <v>0</v>
      </c>
      <c r="I14" s="65">
        <f>SUM(I15:I18)</f>
        <v>0</v>
      </c>
      <c r="J14" s="65">
        <f>SUM(J15:J18)</f>
        <v>0</v>
      </c>
      <c r="K14" s="64">
        <f aca="true" t="shared" si="2" ref="K14:K30">H14+I14+J14</f>
        <v>0</v>
      </c>
      <c r="L14" s="65">
        <f>SUM(L15:L18)</f>
        <v>0</v>
      </c>
      <c r="M14" s="65">
        <f>SUM(M15:M18)</f>
        <v>0</v>
      </c>
      <c r="N14" s="65">
        <f>SUM(N15:N18)</f>
        <v>0</v>
      </c>
      <c r="O14" s="64">
        <f>L14+M14+N14</f>
        <v>0</v>
      </c>
      <c r="P14" s="65">
        <f>SUM(P15:P18)</f>
        <v>0</v>
      </c>
      <c r="Q14" s="65">
        <f>SUM(Q15:Q18)</f>
        <v>0</v>
      </c>
      <c r="R14" s="65">
        <f>SUM(R15:R18)</f>
        <v>0</v>
      </c>
      <c r="S14" s="64">
        <f aca="true" t="shared" si="3" ref="S14:S30">P14+Q14+R14</f>
        <v>0</v>
      </c>
    </row>
    <row r="15" spans="1:26" s="66" customFormat="1" ht="18.75">
      <c r="A15" s="67" t="s">
        <v>17</v>
      </c>
      <c r="B15" s="68" t="s">
        <v>18</v>
      </c>
      <c r="C15" s="69">
        <f t="shared" si="0"/>
        <v>0</v>
      </c>
      <c r="D15" s="70"/>
      <c r="E15" s="70"/>
      <c r="F15" s="70"/>
      <c r="G15" s="69">
        <f t="shared" si="1"/>
        <v>0</v>
      </c>
      <c r="H15" s="70"/>
      <c r="I15" s="70"/>
      <c r="J15" s="135"/>
      <c r="K15" s="69">
        <f t="shared" si="2"/>
        <v>0</v>
      </c>
      <c r="L15" s="70"/>
      <c r="M15" s="70"/>
      <c r="N15" s="70"/>
      <c r="O15" s="69">
        <f>L15+M15+N15</f>
        <v>0</v>
      </c>
      <c r="P15" s="70"/>
      <c r="Q15" s="70"/>
      <c r="R15" s="70"/>
      <c r="S15" s="69">
        <f t="shared" si="3"/>
        <v>0</v>
      </c>
      <c r="T15" s="71"/>
      <c r="U15" s="71"/>
      <c r="V15" s="71"/>
      <c r="W15" s="71"/>
      <c r="X15" s="71"/>
      <c r="Y15" s="71"/>
      <c r="Z15" s="71"/>
    </row>
    <row r="16" spans="1:26" s="66" customFormat="1" ht="18.75">
      <c r="A16" s="67" t="s">
        <v>19</v>
      </c>
      <c r="B16" s="68" t="s">
        <v>20</v>
      </c>
      <c r="C16" s="69">
        <f t="shared" si="0"/>
        <v>0</v>
      </c>
      <c r="D16" s="70"/>
      <c r="E16" s="70"/>
      <c r="F16" s="70"/>
      <c r="G16" s="69">
        <f t="shared" si="1"/>
        <v>0</v>
      </c>
      <c r="H16" s="70"/>
      <c r="I16" s="70"/>
      <c r="J16" s="135"/>
      <c r="K16" s="69">
        <f t="shared" si="2"/>
        <v>0</v>
      </c>
      <c r="L16" s="70"/>
      <c r="M16" s="70"/>
      <c r="N16" s="70"/>
      <c r="O16" s="69">
        <f>L16+M16+N16</f>
        <v>0</v>
      </c>
      <c r="P16" s="70"/>
      <c r="Q16" s="70"/>
      <c r="R16" s="70"/>
      <c r="S16" s="69">
        <f t="shared" si="3"/>
        <v>0</v>
      </c>
      <c r="T16" s="71"/>
      <c r="U16" s="71"/>
      <c r="V16" s="71"/>
      <c r="W16" s="71"/>
      <c r="X16" s="71"/>
      <c r="Y16" s="71"/>
      <c r="Z16" s="71"/>
    </row>
    <row r="17" spans="1:19" s="66" customFormat="1" ht="56.25">
      <c r="A17" s="67"/>
      <c r="B17" s="68" t="s">
        <v>64</v>
      </c>
      <c r="C17" s="69">
        <f t="shared" si="0"/>
        <v>0</v>
      </c>
      <c r="D17" s="73"/>
      <c r="E17" s="73"/>
      <c r="F17" s="73"/>
      <c r="G17" s="69">
        <f t="shared" si="1"/>
        <v>0</v>
      </c>
      <c r="H17" s="73"/>
      <c r="I17" s="73"/>
      <c r="J17" s="73"/>
      <c r="K17" s="69">
        <f t="shared" si="2"/>
        <v>0</v>
      </c>
      <c r="L17" s="73"/>
      <c r="M17" s="73"/>
      <c r="N17" s="73"/>
      <c r="O17" s="69">
        <f>L17+M17+N17</f>
        <v>0</v>
      </c>
      <c r="P17" s="73"/>
      <c r="Q17" s="73"/>
      <c r="R17" s="73"/>
      <c r="S17" s="69">
        <f t="shared" si="3"/>
        <v>0</v>
      </c>
    </row>
    <row r="18" spans="1:19" s="66" customFormat="1" ht="18.75">
      <c r="A18" s="67" t="s">
        <v>21</v>
      </c>
      <c r="B18" s="72" t="s">
        <v>22</v>
      </c>
      <c r="C18" s="69">
        <f t="shared" si="0"/>
        <v>0</v>
      </c>
      <c r="D18" s="73"/>
      <c r="E18" s="73"/>
      <c r="F18" s="73"/>
      <c r="G18" s="69">
        <f t="shared" si="1"/>
        <v>0</v>
      </c>
      <c r="H18" s="73"/>
      <c r="I18" s="73"/>
      <c r="J18" s="73"/>
      <c r="K18" s="69">
        <f t="shared" si="2"/>
        <v>0</v>
      </c>
      <c r="L18" s="73"/>
      <c r="M18" s="73"/>
      <c r="N18" s="73"/>
      <c r="O18" s="69">
        <f>L18+M18+N18</f>
        <v>0</v>
      </c>
      <c r="P18" s="73"/>
      <c r="Q18" s="73"/>
      <c r="R18" s="73"/>
      <c r="S18" s="69">
        <f t="shared" si="3"/>
        <v>0</v>
      </c>
    </row>
    <row r="19" spans="1:19" s="66" customFormat="1" ht="18.75">
      <c r="A19" s="100" t="s">
        <v>75</v>
      </c>
      <c r="B19" s="101" t="s">
        <v>85</v>
      </c>
      <c r="C19" s="82">
        <f t="shared" si="0"/>
        <v>0</v>
      </c>
      <c r="D19" s="83"/>
      <c r="E19" s="83"/>
      <c r="F19" s="83"/>
      <c r="G19" s="82">
        <f t="shared" si="1"/>
        <v>0</v>
      </c>
      <c r="H19" s="83"/>
      <c r="I19" s="83"/>
      <c r="J19" s="83"/>
      <c r="K19" s="82">
        <f t="shared" si="2"/>
        <v>0</v>
      </c>
      <c r="L19" s="83"/>
      <c r="M19" s="83"/>
      <c r="N19" s="83"/>
      <c r="O19" s="82">
        <v>0</v>
      </c>
      <c r="P19" s="83"/>
      <c r="Q19" s="83"/>
      <c r="R19" s="83"/>
      <c r="S19" s="82">
        <f t="shared" si="3"/>
        <v>0</v>
      </c>
    </row>
    <row r="20" spans="1:19" s="66" customFormat="1" ht="18.75">
      <c r="A20" s="76" t="s">
        <v>79</v>
      </c>
      <c r="B20" s="102" t="s">
        <v>78</v>
      </c>
      <c r="C20" s="78">
        <f t="shared" si="0"/>
        <v>0</v>
      </c>
      <c r="D20" s="79"/>
      <c r="E20" s="79"/>
      <c r="F20" s="79"/>
      <c r="G20" s="78">
        <f t="shared" si="1"/>
        <v>0</v>
      </c>
      <c r="H20" s="79"/>
      <c r="I20" s="79"/>
      <c r="J20" s="79"/>
      <c r="K20" s="78">
        <f t="shared" si="2"/>
        <v>0</v>
      </c>
      <c r="L20" s="79"/>
      <c r="M20" s="79"/>
      <c r="N20" s="79"/>
      <c r="O20" s="78">
        <f aca="true" t="shared" si="4" ref="O20:O30">L20+M20+N20</f>
        <v>0</v>
      </c>
      <c r="P20" s="79"/>
      <c r="Q20" s="79"/>
      <c r="R20" s="79"/>
      <c r="S20" s="78">
        <f t="shared" si="3"/>
        <v>0</v>
      </c>
    </row>
    <row r="21" spans="1:19" s="66" customFormat="1" ht="18.75">
      <c r="A21" s="76" t="s">
        <v>80</v>
      </c>
      <c r="B21" s="102" t="s">
        <v>10</v>
      </c>
      <c r="C21" s="78">
        <f t="shared" si="0"/>
        <v>0</v>
      </c>
      <c r="D21" s="79"/>
      <c r="E21" s="79"/>
      <c r="F21" s="79"/>
      <c r="G21" s="78">
        <f t="shared" si="1"/>
        <v>0</v>
      </c>
      <c r="H21" s="79"/>
      <c r="I21" s="79"/>
      <c r="J21" s="79"/>
      <c r="K21" s="78">
        <f t="shared" si="2"/>
        <v>0</v>
      </c>
      <c r="L21" s="79"/>
      <c r="M21" s="79"/>
      <c r="N21" s="79"/>
      <c r="O21" s="78">
        <f t="shared" si="4"/>
        <v>0</v>
      </c>
      <c r="P21" s="79"/>
      <c r="Q21" s="79"/>
      <c r="R21" s="79"/>
      <c r="S21" s="78">
        <f t="shared" si="3"/>
        <v>0</v>
      </c>
    </row>
    <row r="22" spans="1:19" s="66" customFormat="1" ht="18.75">
      <c r="A22" s="76" t="s">
        <v>81</v>
      </c>
      <c r="B22" s="102" t="s">
        <v>86</v>
      </c>
      <c r="C22" s="78">
        <f t="shared" si="0"/>
        <v>0</v>
      </c>
      <c r="D22" s="79">
        <f>SUM(D24:D26)</f>
        <v>0</v>
      </c>
      <c r="E22" s="79">
        <f>SUM(E24:E26)</f>
        <v>0</v>
      </c>
      <c r="F22" s="79">
        <f>SUM(F24:F26)</f>
        <v>0</v>
      </c>
      <c r="G22" s="78">
        <f t="shared" si="1"/>
        <v>0</v>
      </c>
      <c r="H22" s="79">
        <f>SUM(H24:H26)</f>
        <v>0</v>
      </c>
      <c r="I22" s="79">
        <f>SUM(I24:I26)</f>
        <v>0</v>
      </c>
      <c r="J22" s="79">
        <f>SUM(J24:J26)</f>
        <v>0</v>
      </c>
      <c r="K22" s="78">
        <f t="shared" si="2"/>
        <v>0</v>
      </c>
      <c r="L22" s="79">
        <f>SUM(L24:L26)</f>
        <v>0</v>
      </c>
      <c r="M22" s="79">
        <f>SUM(M24:M26)</f>
        <v>0</v>
      </c>
      <c r="N22" s="79">
        <f>SUM(N24:N26)</f>
        <v>0</v>
      </c>
      <c r="O22" s="78">
        <f t="shared" si="4"/>
        <v>0</v>
      </c>
      <c r="P22" s="79">
        <f>SUM(P24:P26)</f>
        <v>0</v>
      </c>
      <c r="Q22" s="79">
        <f>SUM(Q24:Q26)</f>
        <v>0</v>
      </c>
      <c r="R22" s="79">
        <f>SUM(R24:R26)</f>
        <v>0</v>
      </c>
      <c r="S22" s="78">
        <f t="shared" si="3"/>
        <v>0</v>
      </c>
    </row>
    <row r="23" spans="1:19" s="66" customFormat="1" ht="18.75">
      <c r="A23" s="76"/>
      <c r="B23" s="103" t="s">
        <v>3</v>
      </c>
      <c r="C23" s="78">
        <f t="shared" si="0"/>
        <v>0</v>
      </c>
      <c r="D23" s="79"/>
      <c r="E23" s="79"/>
      <c r="F23" s="79"/>
      <c r="G23" s="78">
        <f t="shared" si="1"/>
        <v>0</v>
      </c>
      <c r="H23" s="79"/>
      <c r="I23" s="79"/>
      <c r="J23" s="79"/>
      <c r="K23" s="78">
        <f t="shared" si="2"/>
        <v>0</v>
      </c>
      <c r="L23" s="79"/>
      <c r="M23" s="79"/>
      <c r="N23" s="79"/>
      <c r="O23" s="78">
        <f t="shared" si="4"/>
        <v>0</v>
      </c>
      <c r="P23" s="79"/>
      <c r="Q23" s="79"/>
      <c r="R23" s="79"/>
      <c r="S23" s="78">
        <f t="shared" si="3"/>
        <v>0</v>
      </c>
    </row>
    <row r="24" spans="1:19" s="66" customFormat="1" ht="18.75">
      <c r="A24" s="76" t="s">
        <v>82</v>
      </c>
      <c r="B24" s="103" t="s">
        <v>56</v>
      </c>
      <c r="C24" s="78">
        <f t="shared" si="0"/>
        <v>0</v>
      </c>
      <c r="D24" s="79"/>
      <c r="E24" s="79"/>
      <c r="F24" s="79"/>
      <c r="G24" s="78">
        <f t="shared" si="1"/>
        <v>0</v>
      </c>
      <c r="H24" s="79"/>
      <c r="I24" s="79"/>
      <c r="J24" s="79"/>
      <c r="K24" s="78">
        <f t="shared" si="2"/>
        <v>0</v>
      </c>
      <c r="L24" s="79"/>
      <c r="M24" s="79"/>
      <c r="N24" s="79"/>
      <c r="O24" s="78">
        <f t="shared" si="4"/>
        <v>0</v>
      </c>
      <c r="P24" s="79"/>
      <c r="Q24" s="79"/>
      <c r="R24" s="79"/>
      <c r="S24" s="78">
        <f t="shared" si="3"/>
        <v>0</v>
      </c>
    </row>
    <row r="25" spans="1:19" s="66" customFormat="1" ht="18.75">
      <c r="A25" s="76" t="s">
        <v>83</v>
      </c>
      <c r="B25" s="103" t="s">
        <v>57</v>
      </c>
      <c r="C25" s="78">
        <f t="shared" si="0"/>
        <v>0</v>
      </c>
      <c r="D25" s="79"/>
      <c r="E25" s="79"/>
      <c r="F25" s="79"/>
      <c r="G25" s="78">
        <f t="shared" si="1"/>
        <v>0</v>
      </c>
      <c r="H25" s="79"/>
      <c r="I25" s="79"/>
      <c r="J25" s="79"/>
      <c r="K25" s="78">
        <f t="shared" si="2"/>
        <v>0</v>
      </c>
      <c r="L25" s="79"/>
      <c r="M25" s="79"/>
      <c r="N25" s="79"/>
      <c r="O25" s="78">
        <f t="shared" si="4"/>
        <v>0</v>
      </c>
      <c r="P25" s="79"/>
      <c r="Q25" s="79"/>
      <c r="R25" s="79"/>
      <c r="S25" s="78">
        <f t="shared" si="3"/>
        <v>0</v>
      </c>
    </row>
    <row r="26" spans="1:19" s="66" customFormat="1" ht="37.5" customHeight="1">
      <c r="A26" s="76" t="s">
        <v>84</v>
      </c>
      <c r="B26" s="103" t="s">
        <v>58</v>
      </c>
      <c r="C26" s="78">
        <f t="shared" si="0"/>
        <v>0</v>
      </c>
      <c r="D26" s="79"/>
      <c r="E26" s="79"/>
      <c r="F26" s="79"/>
      <c r="G26" s="78">
        <f t="shared" si="1"/>
        <v>0</v>
      </c>
      <c r="H26" s="79"/>
      <c r="I26" s="79"/>
      <c r="J26" s="79"/>
      <c r="K26" s="78">
        <f t="shared" si="2"/>
        <v>0</v>
      </c>
      <c r="L26" s="79"/>
      <c r="M26" s="79"/>
      <c r="N26" s="79"/>
      <c r="O26" s="78">
        <f t="shared" si="4"/>
        <v>0</v>
      </c>
      <c r="P26" s="79"/>
      <c r="Q26" s="79"/>
      <c r="R26" s="79"/>
      <c r="S26" s="78">
        <f t="shared" si="3"/>
        <v>0</v>
      </c>
    </row>
    <row r="27" spans="1:19" s="66" customFormat="1" ht="37.5">
      <c r="A27" s="74" t="s">
        <v>76</v>
      </c>
      <c r="B27" s="75" t="s">
        <v>65</v>
      </c>
      <c r="C27" s="82">
        <f t="shared" si="0"/>
        <v>0</v>
      </c>
      <c r="D27" s="83"/>
      <c r="E27" s="83"/>
      <c r="F27" s="83"/>
      <c r="G27" s="82">
        <f t="shared" si="1"/>
        <v>0</v>
      </c>
      <c r="H27" s="83"/>
      <c r="I27" s="83"/>
      <c r="J27" s="83"/>
      <c r="K27" s="82">
        <f t="shared" si="2"/>
        <v>0</v>
      </c>
      <c r="L27" s="83"/>
      <c r="M27" s="83"/>
      <c r="N27" s="83"/>
      <c r="O27" s="82">
        <f t="shared" si="4"/>
        <v>0</v>
      </c>
      <c r="P27" s="83"/>
      <c r="Q27" s="83"/>
      <c r="R27" s="83"/>
      <c r="S27" s="82">
        <f t="shared" si="3"/>
        <v>0</v>
      </c>
    </row>
    <row r="28" spans="1:19" s="66" customFormat="1" ht="37.5">
      <c r="A28" s="74" t="s">
        <v>23</v>
      </c>
      <c r="B28" s="75" t="s">
        <v>66</v>
      </c>
      <c r="C28" s="82">
        <f t="shared" si="0"/>
        <v>0</v>
      </c>
      <c r="D28" s="83"/>
      <c r="E28" s="83"/>
      <c r="F28" s="83"/>
      <c r="G28" s="82">
        <f t="shared" si="1"/>
        <v>0</v>
      </c>
      <c r="H28" s="83"/>
      <c r="I28" s="83"/>
      <c r="J28" s="83"/>
      <c r="K28" s="82">
        <f t="shared" si="2"/>
        <v>0</v>
      </c>
      <c r="L28" s="83"/>
      <c r="M28" s="83"/>
      <c r="N28" s="83"/>
      <c r="O28" s="82">
        <f t="shared" si="4"/>
        <v>0</v>
      </c>
      <c r="P28" s="83"/>
      <c r="Q28" s="83"/>
      <c r="R28" s="83"/>
      <c r="S28" s="82">
        <f t="shared" si="3"/>
        <v>0</v>
      </c>
    </row>
    <row r="29" spans="1:19" s="66" customFormat="1" ht="18.75">
      <c r="A29" s="76" t="s">
        <v>24</v>
      </c>
      <c r="B29" s="77" t="s">
        <v>67</v>
      </c>
      <c r="C29" s="78">
        <f t="shared" si="0"/>
        <v>0</v>
      </c>
      <c r="D29" s="79"/>
      <c r="E29" s="79"/>
      <c r="F29" s="79"/>
      <c r="G29" s="78">
        <f t="shared" si="1"/>
        <v>0</v>
      </c>
      <c r="H29" s="79"/>
      <c r="I29" s="79"/>
      <c r="J29" s="79"/>
      <c r="K29" s="78">
        <f t="shared" si="2"/>
        <v>0</v>
      </c>
      <c r="L29" s="79"/>
      <c r="M29" s="79"/>
      <c r="N29" s="79"/>
      <c r="O29" s="78">
        <f t="shared" si="4"/>
        <v>0</v>
      </c>
      <c r="P29" s="79"/>
      <c r="Q29" s="79"/>
      <c r="R29" s="79"/>
      <c r="S29" s="78">
        <f t="shared" si="3"/>
        <v>0</v>
      </c>
    </row>
    <row r="30" spans="1:19" s="66" customFormat="1" ht="18.75">
      <c r="A30" s="74" t="s">
        <v>25</v>
      </c>
      <c r="B30" s="75" t="s">
        <v>68</v>
      </c>
      <c r="C30" s="82">
        <f t="shared" si="0"/>
        <v>0</v>
      </c>
      <c r="D30" s="83"/>
      <c r="E30" s="83"/>
      <c r="F30" s="83"/>
      <c r="G30" s="82">
        <f t="shared" si="1"/>
        <v>0</v>
      </c>
      <c r="H30" s="83"/>
      <c r="I30" s="83"/>
      <c r="J30" s="83"/>
      <c r="K30" s="82">
        <f t="shared" si="2"/>
        <v>0</v>
      </c>
      <c r="L30" s="83"/>
      <c r="M30" s="83"/>
      <c r="N30" s="83"/>
      <c r="O30" s="82">
        <f t="shared" si="4"/>
        <v>0</v>
      </c>
      <c r="P30" s="83"/>
      <c r="Q30" s="83"/>
      <c r="R30" s="83"/>
      <c r="S30" s="82">
        <f t="shared" si="3"/>
        <v>0</v>
      </c>
    </row>
    <row r="31" spans="1:19" s="66" customFormat="1" ht="18.75">
      <c r="A31" s="74" t="s">
        <v>77</v>
      </c>
      <c r="B31" s="75" t="s">
        <v>95</v>
      </c>
      <c r="C31" s="82">
        <f t="shared" si="0"/>
        <v>0</v>
      </c>
      <c r="D31" s="83"/>
      <c r="E31" s="83"/>
      <c r="F31" s="83"/>
      <c r="G31" s="82"/>
      <c r="H31" s="83"/>
      <c r="I31" s="83"/>
      <c r="J31" s="83"/>
      <c r="K31" s="82"/>
      <c r="L31" s="83"/>
      <c r="M31" s="83"/>
      <c r="N31" s="83"/>
      <c r="O31" s="82"/>
      <c r="P31" s="83"/>
      <c r="Q31" s="83"/>
      <c r="R31" s="83"/>
      <c r="S31" s="82"/>
    </row>
    <row r="32" spans="1:19" s="66" customFormat="1" ht="18.75">
      <c r="A32" s="74" t="s">
        <v>26</v>
      </c>
      <c r="B32" s="75" t="s">
        <v>69</v>
      </c>
      <c r="C32" s="105">
        <f>SUM(C33:C34)</f>
        <v>0</v>
      </c>
      <c r="D32" s="83"/>
      <c r="E32" s="83"/>
      <c r="F32" s="83"/>
      <c r="G32" s="82">
        <f aca="true" t="shared" si="5" ref="G32:G41">D32+E32+F32</f>
        <v>0</v>
      </c>
      <c r="H32" s="83"/>
      <c r="I32" s="83"/>
      <c r="J32" s="83"/>
      <c r="K32" s="82">
        <f aca="true" t="shared" si="6" ref="K32:K41">H32+I32+J32</f>
        <v>0</v>
      </c>
      <c r="L32" s="83"/>
      <c r="M32" s="83"/>
      <c r="N32" s="83"/>
      <c r="O32" s="82">
        <f aca="true" t="shared" si="7" ref="O32:O41">L32+M32+N32</f>
        <v>0</v>
      </c>
      <c r="P32" s="83"/>
      <c r="Q32" s="83"/>
      <c r="R32" s="83"/>
      <c r="S32" s="82">
        <f aca="true" t="shared" si="8" ref="S32:S41">P32+Q32+R32</f>
        <v>0</v>
      </c>
    </row>
    <row r="33" spans="1:19" s="66" customFormat="1" ht="18.75">
      <c r="A33" s="76" t="s">
        <v>27</v>
      </c>
      <c r="B33" s="77" t="s">
        <v>70</v>
      </c>
      <c r="C33" s="106">
        <f>SUM(D33:H33)</f>
        <v>0</v>
      </c>
      <c r="D33" s="79"/>
      <c r="E33" s="79"/>
      <c r="F33" s="79"/>
      <c r="G33" s="78">
        <f t="shared" si="5"/>
        <v>0</v>
      </c>
      <c r="H33" s="79"/>
      <c r="I33" s="79"/>
      <c r="J33" s="79"/>
      <c r="K33" s="78">
        <f t="shared" si="6"/>
        <v>0</v>
      </c>
      <c r="L33" s="79"/>
      <c r="M33" s="79"/>
      <c r="N33" s="79"/>
      <c r="O33" s="78">
        <f t="shared" si="7"/>
        <v>0</v>
      </c>
      <c r="P33" s="79"/>
      <c r="Q33" s="79"/>
      <c r="R33" s="79"/>
      <c r="S33" s="78">
        <f t="shared" si="8"/>
        <v>0</v>
      </c>
    </row>
    <row r="34" spans="1:19" s="66" customFormat="1" ht="37.5">
      <c r="A34" s="76" t="s">
        <v>87</v>
      </c>
      <c r="B34" s="77" t="s">
        <v>60</v>
      </c>
      <c r="C34" s="106">
        <f>SUM(D34:H34)</f>
        <v>0</v>
      </c>
      <c r="D34" s="79"/>
      <c r="E34" s="79"/>
      <c r="F34" s="79"/>
      <c r="G34" s="78">
        <f t="shared" si="5"/>
        <v>0</v>
      </c>
      <c r="H34" s="79"/>
      <c r="I34" s="79"/>
      <c r="J34" s="79"/>
      <c r="K34" s="78">
        <f t="shared" si="6"/>
        <v>0</v>
      </c>
      <c r="L34" s="79"/>
      <c r="M34" s="79"/>
      <c r="N34" s="79"/>
      <c r="O34" s="78">
        <f t="shared" si="7"/>
        <v>0</v>
      </c>
      <c r="P34" s="79"/>
      <c r="Q34" s="79"/>
      <c r="R34" s="79"/>
      <c r="S34" s="78">
        <f t="shared" si="8"/>
        <v>0</v>
      </c>
    </row>
    <row r="35" spans="1:19" s="66" customFormat="1" ht="37.5">
      <c r="A35" s="74" t="s">
        <v>28</v>
      </c>
      <c r="B35" s="75" t="s">
        <v>71</v>
      </c>
      <c r="C35" s="105">
        <f>SUM(C36)</f>
        <v>0</v>
      </c>
      <c r="D35" s="83"/>
      <c r="E35" s="83"/>
      <c r="F35" s="83"/>
      <c r="G35" s="82">
        <f t="shared" si="5"/>
        <v>0</v>
      </c>
      <c r="H35" s="83"/>
      <c r="I35" s="83"/>
      <c r="J35" s="83"/>
      <c r="K35" s="82">
        <f t="shared" si="6"/>
        <v>0</v>
      </c>
      <c r="L35" s="83"/>
      <c r="M35" s="83"/>
      <c r="N35" s="83"/>
      <c r="O35" s="82">
        <f t="shared" si="7"/>
        <v>0</v>
      </c>
      <c r="P35" s="83"/>
      <c r="Q35" s="83"/>
      <c r="R35" s="83"/>
      <c r="S35" s="82">
        <f t="shared" si="8"/>
        <v>0</v>
      </c>
    </row>
    <row r="36" spans="1:19" s="66" customFormat="1" ht="56.25">
      <c r="A36" s="76" t="s">
        <v>29</v>
      </c>
      <c r="B36" s="77" t="s">
        <v>72</v>
      </c>
      <c r="C36" s="106">
        <f>SUM(D36:H36)</f>
        <v>0</v>
      </c>
      <c r="D36" s="79"/>
      <c r="E36" s="79"/>
      <c r="F36" s="79"/>
      <c r="G36" s="78">
        <f t="shared" si="5"/>
        <v>0</v>
      </c>
      <c r="H36" s="79"/>
      <c r="I36" s="79"/>
      <c r="J36" s="79"/>
      <c r="K36" s="78">
        <f t="shared" si="6"/>
        <v>0</v>
      </c>
      <c r="L36" s="79"/>
      <c r="M36" s="79"/>
      <c r="N36" s="79"/>
      <c r="O36" s="78">
        <f t="shared" si="7"/>
        <v>0</v>
      </c>
      <c r="P36" s="79"/>
      <c r="Q36" s="79"/>
      <c r="R36" s="79"/>
      <c r="S36" s="78">
        <f t="shared" si="8"/>
        <v>0</v>
      </c>
    </row>
    <row r="37" spans="1:19" s="66" customFormat="1" ht="37.5">
      <c r="A37" s="74" t="s">
        <v>30</v>
      </c>
      <c r="B37" s="75" t="s">
        <v>73</v>
      </c>
      <c r="C37" s="136">
        <f>SUM(G37,K37,O37,S37)</f>
        <v>91.80000000000001</v>
      </c>
      <c r="D37" s="83">
        <f>SUM(D41)</f>
        <v>29.3</v>
      </c>
      <c r="E37" s="83">
        <f>SUM(E41)</f>
        <v>0</v>
      </c>
      <c r="F37" s="83">
        <f>SUM(F41)</f>
        <v>0</v>
      </c>
      <c r="G37" s="82">
        <f t="shared" si="5"/>
        <v>29.3</v>
      </c>
      <c r="H37" s="83">
        <f>SUM(H41)</f>
        <v>23.8</v>
      </c>
      <c r="I37" s="83">
        <f>SUM(I41)</f>
        <v>0</v>
      </c>
      <c r="J37" s="83">
        <v>0</v>
      </c>
      <c r="K37" s="82">
        <f t="shared" si="6"/>
        <v>23.8</v>
      </c>
      <c r="L37" s="83">
        <f>SUM(L41)</f>
        <v>13.1</v>
      </c>
      <c r="M37" s="83">
        <f>SUM(M41)</f>
        <v>0</v>
      </c>
      <c r="N37" s="83">
        <f>SUM(N41)</f>
        <v>0</v>
      </c>
      <c r="O37" s="82">
        <f t="shared" si="7"/>
        <v>13.1</v>
      </c>
      <c r="P37" s="83">
        <f>SUM(P41)</f>
        <v>25.6</v>
      </c>
      <c r="Q37" s="83">
        <f>SUM(Q41)</f>
        <v>0</v>
      </c>
      <c r="R37" s="83">
        <f>SUM(R41)</f>
        <v>0</v>
      </c>
      <c r="S37" s="82">
        <f t="shared" si="8"/>
        <v>25.6</v>
      </c>
    </row>
    <row r="38" spans="1:19" s="66" customFormat="1" ht="18.75">
      <c r="A38" s="76" t="s">
        <v>88</v>
      </c>
      <c r="B38" s="77" t="s">
        <v>74</v>
      </c>
      <c r="C38" s="106">
        <f>SUM(D38:H38)</f>
        <v>0</v>
      </c>
      <c r="D38" s="79"/>
      <c r="E38" s="79"/>
      <c r="F38" s="79"/>
      <c r="G38" s="78">
        <f t="shared" si="5"/>
        <v>0</v>
      </c>
      <c r="H38" s="79"/>
      <c r="I38" s="79"/>
      <c r="J38" s="79"/>
      <c r="K38" s="78">
        <f t="shared" si="6"/>
        <v>0</v>
      </c>
      <c r="L38" s="79"/>
      <c r="M38" s="79"/>
      <c r="N38" s="79"/>
      <c r="O38" s="78">
        <f t="shared" si="7"/>
        <v>0</v>
      </c>
      <c r="P38" s="79"/>
      <c r="Q38" s="79"/>
      <c r="R38" s="79"/>
      <c r="S38" s="78">
        <f t="shared" si="8"/>
        <v>0</v>
      </c>
    </row>
    <row r="39" spans="1:19" s="66" customFormat="1" ht="56.25">
      <c r="A39" s="76" t="s">
        <v>89</v>
      </c>
      <c r="B39" s="77" t="s">
        <v>59</v>
      </c>
      <c r="C39" s="106">
        <f>SUM(D39:H39)</f>
        <v>0</v>
      </c>
      <c r="D39" s="79"/>
      <c r="E39" s="79"/>
      <c r="F39" s="79"/>
      <c r="G39" s="78">
        <f t="shared" si="5"/>
        <v>0</v>
      </c>
      <c r="H39" s="79"/>
      <c r="I39" s="79"/>
      <c r="J39" s="79"/>
      <c r="K39" s="78">
        <f t="shared" si="6"/>
        <v>0</v>
      </c>
      <c r="L39" s="79"/>
      <c r="M39" s="79"/>
      <c r="N39" s="79"/>
      <c r="O39" s="78">
        <f t="shared" si="7"/>
        <v>0</v>
      </c>
      <c r="P39" s="79"/>
      <c r="Q39" s="79"/>
      <c r="R39" s="79"/>
      <c r="S39" s="78">
        <f t="shared" si="8"/>
        <v>0</v>
      </c>
    </row>
    <row r="40" spans="1:19" s="66" customFormat="1" ht="37.5">
      <c r="A40" s="76" t="s">
        <v>90</v>
      </c>
      <c r="B40" s="77" t="s">
        <v>61</v>
      </c>
      <c r="C40" s="106">
        <f>SUM(D40:H40)</f>
        <v>0</v>
      </c>
      <c r="D40" s="79"/>
      <c r="E40" s="79"/>
      <c r="F40" s="79"/>
      <c r="G40" s="78">
        <f t="shared" si="5"/>
        <v>0</v>
      </c>
      <c r="H40" s="79"/>
      <c r="I40" s="79"/>
      <c r="J40" s="79"/>
      <c r="K40" s="78">
        <f t="shared" si="6"/>
        <v>0</v>
      </c>
      <c r="L40" s="79"/>
      <c r="M40" s="79"/>
      <c r="N40" s="79"/>
      <c r="O40" s="78">
        <f t="shared" si="7"/>
        <v>0</v>
      </c>
      <c r="P40" s="79"/>
      <c r="Q40" s="79"/>
      <c r="R40" s="79"/>
      <c r="S40" s="78">
        <f t="shared" si="8"/>
        <v>0</v>
      </c>
    </row>
    <row r="41" spans="1:19" s="66" customFormat="1" ht="18.75">
      <c r="A41" s="76" t="s">
        <v>91</v>
      </c>
      <c r="B41" s="77" t="s">
        <v>62</v>
      </c>
      <c r="C41" s="106">
        <f>SUM(G41,K41,O41,S41)</f>
        <v>91.80000000000001</v>
      </c>
      <c r="D41" s="79">
        <v>29.3</v>
      </c>
      <c r="E41" s="79">
        <v>0</v>
      </c>
      <c r="F41" s="79">
        <v>0</v>
      </c>
      <c r="G41" s="78">
        <f t="shared" si="5"/>
        <v>29.3</v>
      </c>
      <c r="H41" s="79">
        <v>23.8</v>
      </c>
      <c r="I41" s="79">
        <v>0</v>
      </c>
      <c r="J41" s="79">
        <v>0</v>
      </c>
      <c r="K41" s="78">
        <f t="shared" si="6"/>
        <v>23.8</v>
      </c>
      <c r="L41" s="79">
        <v>13.1</v>
      </c>
      <c r="M41" s="79"/>
      <c r="N41" s="79">
        <v>0</v>
      </c>
      <c r="O41" s="78">
        <f t="shared" si="7"/>
        <v>13.1</v>
      </c>
      <c r="P41" s="79">
        <v>25.6</v>
      </c>
      <c r="Q41" s="79">
        <v>0</v>
      </c>
      <c r="R41" s="79">
        <v>0</v>
      </c>
      <c r="S41" s="78">
        <f t="shared" si="8"/>
        <v>25.6</v>
      </c>
    </row>
    <row r="42" spans="1:19" s="66" customFormat="1" ht="18.75">
      <c r="A42" s="76" t="s">
        <v>96</v>
      </c>
      <c r="B42" s="77" t="s">
        <v>97</v>
      </c>
      <c r="C42" s="106">
        <f>SUM(D42:H42)</f>
        <v>0</v>
      </c>
      <c r="D42" s="79"/>
      <c r="E42" s="79"/>
      <c r="F42" s="79"/>
      <c r="G42" s="78"/>
      <c r="H42" s="79"/>
      <c r="I42" s="79"/>
      <c r="J42" s="79"/>
      <c r="K42" s="78"/>
      <c r="L42" s="79"/>
      <c r="M42" s="79"/>
      <c r="N42" s="79"/>
      <c r="O42" s="78"/>
      <c r="P42" s="79"/>
      <c r="Q42" s="79"/>
      <c r="R42" s="79"/>
      <c r="S42" s="78"/>
    </row>
    <row r="43" spans="1:19" s="80" customFormat="1" ht="18.75">
      <c r="A43" s="74" t="s">
        <v>92</v>
      </c>
      <c r="B43" s="81" t="s">
        <v>31</v>
      </c>
      <c r="C43" s="82">
        <f aca="true" t="shared" si="9" ref="C43:S43">SUM(C14,C19,C27,C28,C30,C32,C35,C37)</f>
        <v>91.80000000000001</v>
      </c>
      <c r="D43" s="82">
        <f t="shared" si="9"/>
        <v>29.3</v>
      </c>
      <c r="E43" s="82">
        <f t="shared" si="9"/>
        <v>0</v>
      </c>
      <c r="F43" s="82">
        <f t="shared" si="9"/>
        <v>0</v>
      </c>
      <c r="G43" s="82">
        <f t="shared" si="9"/>
        <v>29.3</v>
      </c>
      <c r="H43" s="82">
        <f t="shared" si="9"/>
        <v>23.8</v>
      </c>
      <c r="I43" s="82">
        <f t="shared" si="9"/>
        <v>0</v>
      </c>
      <c r="J43" s="82">
        <f t="shared" si="9"/>
        <v>0</v>
      </c>
      <c r="K43" s="82">
        <f t="shared" si="9"/>
        <v>23.8</v>
      </c>
      <c r="L43" s="82">
        <f t="shared" si="9"/>
        <v>13.1</v>
      </c>
      <c r="M43" s="82">
        <f t="shared" si="9"/>
        <v>0</v>
      </c>
      <c r="N43" s="82">
        <f t="shared" si="9"/>
        <v>0</v>
      </c>
      <c r="O43" s="82">
        <f t="shared" si="9"/>
        <v>13.1</v>
      </c>
      <c r="P43" s="82">
        <f t="shared" si="9"/>
        <v>25.6</v>
      </c>
      <c r="Q43" s="82">
        <f t="shared" si="9"/>
        <v>0</v>
      </c>
      <c r="R43" s="82">
        <f t="shared" si="9"/>
        <v>0</v>
      </c>
      <c r="S43" s="82">
        <f t="shared" si="9"/>
        <v>25.6</v>
      </c>
    </row>
    <row r="44" spans="1:11" s="66" customFormat="1" ht="20.25" customHeight="1">
      <c r="A44" s="84"/>
      <c r="B44" s="85"/>
      <c r="C44" s="390" t="s">
        <v>52</v>
      </c>
      <c r="D44" s="390"/>
      <c r="E44" s="390"/>
      <c r="F44" s="390"/>
      <c r="G44" s="390"/>
      <c r="H44" s="390"/>
      <c r="I44" s="390"/>
      <c r="J44" s="86"/>
      <c r="K44" s="86"/>
    </row>
    <row r="45" spans="1:11" s="66" customFormat="1" ht="23.25" customHeight="1">
      <c r="A45" s="84"/>
      <c r="B45" s="85"/>
      <c r="C45" s="388" t="s">
        <v>53</v>
      </c>
      <c r="D45" s="388"/>
      <c r="E45" s="388"/>
      <c r="F45" s="388"/>
      <c r="G45" s="388"/>
      <c r="H45" s="388"/>
      <c r="I45" s="388"/>
      <c r="J45" s="388"/>
      <c r="K45" s="388"/>
    </row>
    <row r="46" spans="1:110" ht="22.5" customHeight="1">
      <c r="A46" s="88" t="s">
        <v>98</v>
      </c>
      <c r="C46" s="55"/>
      <c r="D46" s="55"/>
      <c r="E46" s="55" t="s">
        <v>100</v>
      </c>
      <c r="F46" s="55"/>
      <c r="G46" s="140" t="s">
        <v>253</v>
      </c>
      <c r="H46" s="55"/>
      <c r="I46" s="55"/>
      <c r="J46" s="55"/>
      <c r="K46" s="55"/>
      <c r="L46" s="55"/>
      <c r="M46" s="55"/>
      <c r="N46" s="55"/>
      <c r="O46" s="55"/>
      <c r="AS46" s="377"/>
      <c r="AT46" s="377"/>
      <c r="AU46" s="377"/>
      <c r="AV46" s="377"/>
      <c r="AW46" s="377"/>
      <c r="AX46" s="377"/>
      <c r="AY46" s="377"/>
      <c r="AZ46" s="377"/>
      <c r="BA46" s="377"/>
      <c r="BB46" s="377"/>
      <c r="BC46" s="377"/>
      <c r="BD46" s="377"/>
      <c r="BE46" s="377"/>
      <c r="BF46" s="377"/>
      <c r="BG46" s="377"/>
      <c r="BH46" s="377"/>
      <c r="BI46" s="377"/>
      <c r="BJ46" s="377"/>
      <c r="BK46" s="377"/>
      <c r="BL46" s="377"/>
      <c r="BM46" s="377"/>
      <c r="BN46" s="377"/>
      <c r="BO46" s="377"/>
      <c r="BP46" s="377"/>
      <c r="BQ46" s="377"/>
      <c r="BR46" s="377"/>
      <c r="BS46" s="377"/>
      <c r="BT46" s="377"/>
      <c r="BU46" s="377"/>
      <c r="BV46" s="377"/>
      <c r="BW46" s="377"/>
      <c r="BX46" s="377"/>
      <c r="BY46" s="377"/>
      <c r="BZ46" s="377"/>
      <c r="CA46" s="377"/>
      <c r="CB46" s="377"/>
      <c r="CC46" s="377"/>
      <c r="CD46" s="377"/>
      <c r="CE46" s="377"/>
      <c r="CF46" s="377"/>
      <c r="CG46" s="377"/>
      <c r="CH46" s="377"/>
      <c r="CI46" s="377"/>
      <c r="CJ46" s="377"/>
      <c r="CK46" s="377"/>
      <c r="CL46" s="377"/>
      <c r="CM46" s="377"/>
      <c r="CN46" s="377"/>
      <c r="CO46" s="377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5"/>
      <c r="DF46" s="115"/>
    </row>
    <row r="47" spans="3:108" ht="24" customHeight="1">
      <c r="C47" s="55"/>
      <c r="D47" s="55"/>
      <c r="E47" s="2" t="s">
        <v>0</v>
      </c>
      <c r="F47" s="87"/>
      <c r="G47" s="383" t="s">
        <v>1</v>
      </c>
      <c r="H47" s="383"/>
      <c r="I47" s="383"/>
      <c r="J47" s="55"/>
      <c r="K47" s="55"/>
      <c r="L47" s="55"/>
      <c r="M47" s="55"/>
      <c r="N47" s="55"/>
      <c r="O47" s="55"/>
      <c r="AS47" s="381"/>
      <c r="AT47" s="381"/>
      <c r="AU47" s="381"/>
      <c r="AV47" s="381"/>
      <c r="AW47" s="381"/>
      <c r="AX47" s="381"/>
      <c r="AY47" s="381"/>
      <c r="AZ47" s="381"/>
      <c r="BA47" s="381"/>
      <c r="BB47" s="381"/>
      <c r="BC47" s="381"/>
      <c r="BD47" s="381"/>
      <c r="BE47" s="381"/>
      <c r="BF47" s="381"/>
      <c r="BG47" s="381"/>
      <c r="BH47" s="381"/>
      <c r="BI47" s="381"/>
      <c r="BJ47" s="381"/>
      <c r="BK47" s="381"/>
      <c r="BL47" s="381"/>
      <c r="BM47" s="381"/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  <c r="CO47" s="381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</row>
    <row r="48" spans="1:108" ht="22.5" customHeight="1">
      <c r="A48" s="88" t="s">
        <v>99</v>
      </c>
      <c r="B48" s="55"/>
      <c r="D48" s="55"/>
      <c r="E48" s="55" t="s">
        <v>100</v>
      </c>
      <c r="F48" s="55"/>
      <c r="G48" s="140" t="s">
        <v>113</v>
      </c>
      <c r="H48" s="140"/>
      <c r="I48" s="55"/>
      <c r="J48" s="55"/>
      <c r="K48" s="55"/>
      <c r="L48" s="55"/>
      <c r="M48" s="55"/>
      <c r="N48" s="55"/>
      <c r="O48" s="55"/>
      <c r="AS48" s="377"/>
      <c r="AT48" s="377"/>
      <c r="AU48" s="377"/>
      <c r="AV48" s="377"/>
      <c r="AW48" s="377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377"/>
      <c r="BK48" s="377"/>
      <c r="BL48" s="377"/>
      <c r="BM48" s="377"/>
      <c r="BN48" s="377"/>
      <c r="BO48" s="377"/>
      <c r="BP48" s="377"/>
      <c r="BQ48" s="377"/>
      <c r="BR48" s="377"/>
      <c r="BS48" s="377"/>
      <c r="BT48" s="377"/>
      <c r="BU48" s="377"/>
      <c r="BV48" s="377"/>
      <c r="BW48" s="377"/>
      <c r="BX48" s="377"/>
      <c r="BY48" s="377"/>
      <c r="BZ48" s="377"/>
      <c r="CA48" s="377"/>
      <c r="CB48" s="377"/>
      <c r="CC48" s="377"/>
      <c r="CD48" s="377"/>
      <c r="CE48" s="377"/>
      <c r="CF48" s="377"/>
      <c r="CG48" s="377"/>
      <c r="CH48" s="377"/>
      <c r="CI48" s="377"/>
      <c r="CJ48" s="377"/>
      <c r="CK48" s="377"/>
      <c r="CL48" s="377"/>
      <c r="CM48" s="377"/>
      <c r="CN48" s="377"/>
      <c r="CO48" s="377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</row>
    <row r="49" spans="3:108" ht="29.25" customHeight="1">
      <c r="C49" s="55"/>
      <c r="D49" s="55"/>
      <c r="E49" s="2" t="s">
        <v>0</v>
      </c>
      <c r="F49" s="87"/>
      <c r="G49" s="383" t="s">
        <v>1</v>
      </c>
      <c r="H49" s="383"/>
      <c r="I49" s="383"/>
      <c r="J49" s="55"/>
      <c r="K49" s="55"/>
      <c r="L49" s="55"/>
      <c r="M49" s="55"/>
      <c r="N49" s="55"/>
      <c r="O49" s="55"/>
      <c r="AS49" s="381"/>
      <c r="AT49" s="381"/>
      <c r="AU49" s="381"/>
      <c r="AV49" s="381"/>
      <c r="AW49" s="381"/>
      <c r="AX49" s="381"/>
      <c r="AY49" s="381"/>
      <c r="AZ49" s="381"/>
      <c r="BA49" s="381"/>
      <c r="BB49" s="381"/>
      <c r="BC49" s="381"/>
      <c r="BD49" s="381"/>
      <c r="BE49" s="381"/>
      <c r="BF49" s="381"/>
      <c r="BG49" s="381"/>
      <c r="BH49" s="381"/>
      <c r="BI49" s="381"/>
      <c r="BJ49" s="381"/>
      <c r="BK49" s="381"/>
      <c r="BL49" s="381"/>
      <c r="BM49" s="381"/>
      <c r="BN49" s="381"/>
      <c r="BO49" s="381"/>
      <c r="BP49" s="381"/>
      <c r="BQ49" s="381"/>
      <c r="BR49" s="381"/>
      <c r="BS49" s="381"/>
      <c r="BT49" s="381"/>
      <c r="BU49" s="381"/>
      <c r="BV49" s="381"/>
      <c r="BW49" s="381"/>
      <c r="BX49" s="381"/>
      <c r="BY49" s="381"/>
      <c r="BZ49" s="381"/>
      <c r="CA49" s="381"/>
      <c r="CB49" s="381"/>
      <c r="CC49" s="381"/>
      <c r="CD49" s="381"/>
      <c r="CE49" s="381"/>
      <c r="CF49" s="381"/>
      <c r="CG49" s="381"/>
      <c r="CH49" s="381"/>
      <c r="CI49" s="381"/>
      <c r="CJ49" s="381"/>
      <c r="CK49" s="381"/>
      <c r="CL49" s="381"/>
      <c r="CM49" s="381"/>
      <c r="CN49" s="381"/>
      <c r="CO49" s="381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</row>
    <row r="50" spans="1:106" ht="18.75">
      <c r="A50" s="382" t="s">
        <v>11</v>
      </c>
      <c r="B50" s="382"/>
      <c r="C50" s="382"/>
      <c r="D50" s="382"/>
      <c r="E50" s="3"/>
      <c r="F50" s="87"/>
      <c r="G50" s="392" t="s">
        <v>113</v>
      </c>
      <c r="H50" s="392"/>
      <c r="O50" s="5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</row>
    <row r="51" spans="1:106" ht="18.75" customHeight="1">
      <c r="A51" s="389" t="s">
        <v>119</v>
      </c>
      <c r="B51" s="389"/>
      <c r="C51" s="1"/>
      <c r="D51" s="2"/>
      <c r="E51" s="2" t="s">
        <v>0</v>
      </c>
      <c r="F51" s="87"/>
      <c r="G51" s="391" t="s">
        <v>1</v>
      </c>
      <c r="H51" s="391"/>
      <c r="I51" s="391"/>
      <c r="O51" s="5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</row>
    <row r="52" spans="3:15" ht="18.75">
      <c r="C52" s="1"/>
      <c r="D52" s="1"/>
      <c r="E52" s="1"/>
      <c r="F52" s="2"/>
      <c r="G52" s="87"/>
      <c r="H52" s="2"/>
      <c r="I52" s="87"/>
      <c r="J52" s="383"/>
      <c r="K52" s="383"/>
      <c r="L52" s="55"/>
      <c r="M52" s="55"/>
      <c r="N52" s="55"/>
      <c r="O52" s="55"/>
    </row>
    <row r="53" spans="3:15" ht="18.75">
      <c r="C53" s="1"/>
      <c r="D53" s="1"/>
      <c r="E53" s="1"/>
      <c r="F53" s="2"/>
      <c r="G53" s="87"/>
      <c r="H53" s="2"/>
      <c r="I53" s="87"/>
      <c r="J53" s="2"/>
      <c r="K53" s="2"/>
      <c r="L53" s="55"/>
      <c r="M53" s="55"/>
      <c r="N53" s="55"/>
      <c r="O53" s="55"/>
    </row>
    <row r="54" spans="3:15" ht="18.75">
      <c r="C54" s="382"/>
      <c r="D54" s="382"/>
      <c r="E54" s="382"/>
      <c r="F54" s="382"/>
      <c r="G54" s="87"/>
      <c r="H54" s="4"/>
      <c r="I54" s="113"/>
      <c r="J54" s="4"/>
      <c r="K54" s="4"/>
      <c r="L54" s="55"/>
      <c r="M54" s="55"/>
      <c r="N54" s="55"/>
      <c r="O54" s="55"/>
    </row>
    <row r="55" spans="3:15" ht="18.75">
      <c r="C55" s="382"/>
      <c r="D55" s="382"/>
      <c r="E55" s="1"/>
      <c r="F55" s="2"/>
      <c r="G55" s="87"/>
      <c r="H55" s="2"/>
      <c r="I55" s="87"/>
      <c r="J55" s="383"/>
      <c r="K55" s="383"/>
      <c r="L55" s="55"/>
      <c r="M55" s="55"/>
      <c r="N55" s="55"/>
      <c r="O55" s="55"/>
    </row>
    <row r="56" spans="3:15" ht="18.75">
      <c r="C56" s="89"/>
      <c r="D56" s="89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3:15" ht="18.75">
      <c r="C57" s="89"/>
      <c r="D57" s="89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3:15" ht="18.75"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3:15" ht="18.75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3:15" ht="18.75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</sheetData>
  <sheetProtection/>
  <protectedRanges>
    <protectedRange password="CE28" sqref="L1:L2 A1:I2" name="Диапазон9"/>
    <protectedRange password="CE28" sqref="C43:S43" name="Диапазон7"/>
    <protectedRange password="CE28" sqref="D40:S42" name="Диапазон6"/>
    <protectedRange password="CE28" sqref="D30:S30 D32:S36" name="Диапазон5"/>
    <protectedRange password="CE28" sqref="D20:S28" name="Диапазон4"/>
    <protectedRange password="CE28" sqref="D20:S28" name="Диапазон3"/>
    <protectedRange password="CE28" sqref="D20:S28" name="Диапазон2"/>
    <protectedRange password="CE28" sqref="C10:S12 D14:S18" name="Диапазон1"/>
    <protectedRange password="CE28" sqref="A46:A49" name="Диапазон8_2"/>
  </protectedRanges>
  <mergeCells count="28">
    <mergeCell ref="G50:H50"/>
    <mergeCell ref="A10:A12"/>
    <mergeCell ref="B10:B12"/>
    <mergeCell ref="C10:K11"/>
    <mergeCell ref="G49:I49"/>
    <mergeCell ref="G47:I47"/>
    <mergeCell ref="C55:D55"/>
    <mergeCell ref="J55:K55"/>
    <mergeCell ref="L10:S11"/>
    <mergeCell ref="C45:K45"/>
    <mergeCell ref="A50:D50"/>
    <mergeCell ref="A51:B51"/>
    <mergeCell ref="J52:K52"/>
    <mergeCell ref="C54:F54"/>
    <mergeCell ref="C44:I44"/>
    <mergeCell ref="G51:I51"/>
    <mergeCell ref="AS49:BL49"/>
    <mergeCell ref="BM49:CO49"/>
    <mergeCell ref="AS46:CO46"/>
    <mergeCell ref="AS47:BL47"/>
    <mergeCell ref="BM47:CO47"/>
    <mergeCell ref="J1:S1"/>
    <mergeCell ref="J2:S2"/>
    <mergeCell ref="J3:S3"/>
    <mergeCell ref="AS48:CO48"/>
    <mergeCell ref="C9:K9"/>
    <mergeCell ref="C8:K8"/>
    <mergeCell ref="O4:S4"/>
  </mergeCells>
  <printOptions/>
  <pageMargins left="0" right="0" top="0" bottom="0" header="0.18" footer="0.19"/>
  <pageSetup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>
    <tabColor indexed="13"/>
  </sheetPr>
  <dimension ref="A1:DF60"/>
  <sheetViews>
    <sheetView view="pageBreakPreview" zoomScale="80" zoomScaleNormal="75" zoomScaleSheetLayoutView="80" workbookViewId="0" topLeftCell="I1">
      <selection activeCell="O5" sqref="O5"/>
    </sheetView>
  </sheetViews>
  <sheetFormatPr defaultColWidth="9.00390625" defaultRowHeight="12.75"/>
  <cols>
    <col min="1" max="1" width="8.75390625" style="88" customWidth="1"/>
    <col min="2" max="2" width="59.875" style="88" customWidth="1"/>
    <col min="3" max="3" width="11.375" style="88" customWidth="1"/>
    <col min="4" max="8" width="13.25390625" style="88" customWidth="1"/>
    <col min="9" max="15" width="13.25390625" style="90" customWidth="1"/>
    <col min="16" max="19" width="13.25390625" style="55" customWidth="1"/>
    <col min="20" max="16384" width="9.125" style="55" customWidth="1"/>
  </cols>
  <sheetData>
    <row r="1" spans="1:22" s="122" customFormat="1" ht="15.75">
      <c r="A1" s="117"/>
      <c r="B1" s="118"/>
      <c r="C1" s="119"/>
      <c r="D1" s="119"/>
      <c r="E1" s="119"/>
      <c r="F1" s="119"/>
      <c r="G1" s="120"/>
      <c r="H1" s="119"/>
      <c r="I1" s="121"/>
      <c r="J1" s="375" t="s">
        <v>55</v>
      </c>
      <c r="K1" s="375"/>
      <c r="L1" s="375"/>
      <c r="M1" s="375"/>
      <c r="N1" s="375"/>
      <c r="O1" s="375"/>
      <c r="P1" s="375"/>
      <c r="Q1" s="375"/>
      <c r="R1" s="375"/>
      <c r="S1" s="375"/>
      <c r="T1" s="120"/>
      <c r="U1" s="120"/>
      <c r="V1" s="120"/>
    </row>
    <row r="2" spans="1:19" s="122" customFormat="1" ht="15.75">
      <c r="A2" s="117"/>
      <c r="B2" s="123"/>
      <c r="C2" s="124"/>
      <c r="D2" s="124"/>
      <c r="E2" s="124"/>
      <c r="F2" s="124"/>
      <c r="G2" s="125"/>
      <c r="H2" s="124"/>
      <c r="I2" s="124"/>
      <c r="J2" s="376" t="s">
        <v>12</v>
      </c>
      <c r="K2" s="376"/>
      <c r="L2" s="376"/>
      <c r="M2" s="376"/>
      <c r="N2" s="376"/>
      <c r="O2" s="376"/>
      <c r="P2" s="376"/>
      <c r="Q2" s="376"/>
      <c r="R2" s="376"/>
      <c r="S2" s="376"/>
    </row>
    <row r="3" spans="1:19" s="122" customFormat="1" ht="15.75">
      <c r="A3" s="127"/>
      <c r="B3" s="127"/>
      <c r="C3" s="124"/>
      <c r="D3" s="124"/>
      <c r="E3" s="124"/>
      <c r="F3" s="124"/>
      <c r="G3" s="125"/>
      <c r="H3" s="124"/>
      <c r="I3" s="124"/>
      <c r="J3" s="376" t="s">
        <v>94</v>
      </c>
      <c r="K3" s="376"/>
      <c r="L3" s="376"/>
      <c r="M3" s="376"/>
      <c r="N3" s="376"/>
      <c r="O3" s="376"/>
      <c r="P3" s="376"/>
      <c r="Q3" s="376"/>
      <c r="R3" s="376"/>
      <c r="S3" s="376"/>
    </row>
    <row r="4" spans="1:19" s="122" customFormat="1" ht="15.75">
      <c r="A4" s="127"/>
      <c r="B4" s="127"/>
      <c r="C4" s="124"/>
      <c r="D4" s="124"/>
      <c r="E4" s="124"/>
      <c r="F4" s="124"/>
      <c r="G4" s="125"/>
      <c r="H4" s="124"/>
      <c r="I4" s="124"/>
      <c r="J4" s="126"/>
      <c r="K4" s="126"/>
      <c r="L4" s="126"/>
      <c r="M4" s="126"/>
      <c r="N4" s="126"/>
      <c r="O4" s="376" t="s">
        <v>278</v>
      </c>
      <c r="P4" s="376"/>
      <c r="Q4" s="376"/>
      <c r="R4" s="376"/>
      <c r="S4" s="376"/>
    </row>
    <row r="5" spans="1:26" s="122" customFormat="1" ht="15.75">
      <c r="A5" s="127"/>
      <c r="B5" s="127"/>
      <c r="C5" s="124" t="s">
        <v>33</v>
      </c>
      <c r="D5" s="124"/>
      <c r="E5" s="124"/>
      <c r="F5" s="124"/>
      <c r="G5" s="125"/>
      <c r="H5" s="124"/>
      <c r="I5" s="124"/>
      <c r="J5" s="124"/>
      <c r="K5" s="126"/>
      <c r="L5" s="124"/>
      <c r="M5" s="126"/>
      <c r="N5" s="126"/>
      <c r="O5" s="126"/>
      <c r="P5" s="126"/>
      <c r="Q5" s="126"/>
      <c r="R5" s="126"/>
      <c r="S5" s="126"/>
      <c r="T5" s="129"/>
      <c r="U5" s="129"/>
      <c r="V5" s="129"/>
      <c r="W5" s="129"/>
      <c r="X5" s="129"/>
      <c r="Y5" s="129"/>
      <c r="Z5" s="129"/>
    </row>
    <row r="6" spans="1:19" s="122" customFormat="1" ht="15.75">
      <c r="A6" s="127"/>
      <c r="B6" s="128"/>
      <c r="C6" s="120" t="s">
        <v>110</v>
      </c>
      <c r="D6" s="120"/>
      <c r="E6" s="131"/>
      <c r="F6" s="131"/>
      <c r="G6" s="131"/>
      <c r="H6" s="131"/>
      <c r="I6" s="131"/>
      <c r="J6" s="131"/>
      <c r="K6" s="131"/>
      <c r="L6" s="124"/>
      <c r="M6" s="126"/>
      <c r="N6" s="126"/>
      <c r="O6" s="126"/>
      <c r="P6" s="126"/>
      <c r="Q6" s="126"/>
      <c r="R6" s="126"/>
      <c r="S6" s="126"/>
    </row>
    <row r="7" spans="1:19" s="122" customFormat="1" ht="15.75">
      <c r="A7" s="127"/>
      <c r="B7" s="128"/>
      <c r="C7" s="130"/>
      <c r="D7" s="130"/>
      <c r="E7" s="121"/>
      <c r="F7" s="121"/>
      <c r="G7" s="121"/>
      <c r="H7" s="121"/>
      <c r="I7" s="121"/>
      <c r="J7" s="121"/>
      <c r="K7" s="121"/>
      <c r="L7" s="124"/>
      <c r="M7" s="126"/>
      <c r="N7" s="126"/>
      <c r="O7" s="126"/>
      <c r="P7" s="126"/>
      <c r="Q7" s="126"/>
      <c r="R7" s="126"/>
      <c r="S7" s="126"/>
    </row>
    <row r="8" spans="1:19" s="122" customFormat="1" ht="15.75">
      <c r="A8" s="127"/>
      <c r="B8" s="128"/>
      <c r="C8" s="379" t="s">
        <v>112</v>
      </c>
      <c r="D8" s="379"/>
      <c r="E8" s="379"/>
      <c r="F8" s="379"/>
      <c r="G8" s="379"/>
      <c r="H8" s="379"/>
      <c r="I8" s="379"/>
      <c r="J8" s="379"/>
      <c r="K8" s="379"/>
      <c r="L8" s="124"/>
      <c r="M8" s="126"/>
      <c r="N8" s="126"/>
      <c r="O8" s="126"/>
      <c r="P8" s="126"/>
      <c r="Q8" s="126"/>
      <c r="R8" s="126"/>
      <c r="S8" s="126"/>
    </row>
    <row r="9" spans="1:19" s="122" customFormat="1" ht="15.75">
      <c r="A9" s="127"/>
      <c r="B9" s="128"/>
      <c r="C9" s="378" t="s">
        <v>13</v>
      </c>
      <c r="D9" s="378"/>
      <c r="E9" s="378"/>
      <c r="F9" s="378"/>
      <c r="G9" s="378"/>
      <c r="H9" s="378"/>
      <c r="I9" s="378"/>
      <c r="J9" s="378"/>
      <c r="K9" s="378"/>
      <c r="L9" s="124"/>
      <c r="M9" s="126"/>
      <c r="N9" s="126"/>
      <c r="O9" s="126"/>
      <c r="P9" s="126"/>
      <c r="Q9" s="126"/>
      <c r="R9" s="126"/>
      <c r="S9" s="126"/>
    </row>
    <row r="10" spans="1:19" ht="19.5" customHeight="1">
      <c r="A10" s="393" t="s">
        <v>14</v>
      </c>
      <c r="B10" s="396" t="s">
        <v>2</v>
      </c>
      <c r="C10" s="399" t="s">
        <v>252</v>
      </c>
      <c r="D10" s="384"/>
      <c r="E10" s="384"/>
      <c r="F10" s="384"/>
      <c r="G10" s="384"/>
      <c r="H10" s="384"/>
      <c r="I10" s="384"/>
      <c r="J10" s="384"/>
      <c r="K10" s="384"/>
      <c r="L10" s="384" t="s">
        <v>34</v>
      </c>
      <c r="M10" s="384"/>
      <c r="N10" s="384"/>
      <c r="O10" s="384"/>
      <c r="P10" s="384"/>
      <c r="Q10" s="384"/>
      <c r="R10" s="384"/>
      <c r="S10" s="385"/>
    </row>
    <row r="11" spans="1:19" ht="19.5" customHeight="1">
      <c r="A11" s="394"/>
      <c r="B11" s="397"/>
      <c r="C11" s="400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7"/>
    </row>
    <row r="12" spans="1:19" ht="19.5" customHeight="1">
      <c r="A12" s="395"/>
      <c r="B12" s="398"/>
      <c r="C12" s="56" t="s">
        <v>35</v>
      </c>
      <c r="D12" s="57" t="s">
        <v>36</v>
      </c>
      <c r="E12" s="57" t="s">
        <v>37</v>
      </c>
      <c r="F12" s="57" t="s">
        <v>38</v>
      </c>
      <c r="G12" s="56" t="s">
        <v>39</v>
      </c>
      <c r="H12" s="57" t="s">
        <v>40</v>
      </c>
      <c r="I12" s="57" t="s">
        <v>41</v>
      </c>
      <c r="J12" s="57" t="s">
        <v>42</v>
      </c>
      <c r="K12" s="56" t="s">
        <v>43</v>
      </c>
      <c r="L12" s="57" t="s">
        <v>44</v>
      </c>
      <c r="M12" s="57" t="s">
        <v>45</v>
      </c>
      <c r="N12" s="57" t="s">
        <v>46</v>
      </c>
      <c r="O12" s="56" t="s">
        <v>47</v>
      </c>
      <c r="P12" s="57" t="s">
        <v>48</v>
      </c>
      <c r="Q12" s="57" t="s">
        <v>49</v>
      </c>
      <c r="R12" s="57" t="s">
        <v>50</v>
      </c>
      <c r="S12" s="56" t="s">
        <v>51</v>
      </c>
    </row>
    <row r="13" spans="1:19" s="61" customFormat="1" ht="15.75">
      <c r="A13" s="58">
        <v>1</v>
      </c>
      <c r="B13" s="58">
        <v>2</v>
      </c>
      <c r="C13" s="59">
        <v>3</v>
      </c>
      <c r="D13" s="60">
        <v>4</v>
      </c>
      <c r="E13" s="59">
        <v>5</v>
      </c>
      <c r="F13" s="60">
        <v>6</v>
      </c>
      <c r="G13" s="59">
        <v>7</v>
      </c>
      <c r="H13" s="60">
        <v>8</v>
      </c>
      <c r="I13" s="59">
        <v>9</v>
      </c>
      <c r="J13" s="60">
        <v>10</v>
      </c>
      <c r="K13" s="59">
        <v>11</v>
      </c>
      <c r="L13" s="60">
        <v>12</v>
      </c>
      <c r="M13" s="59">
        <v>13</v>
      </c>
      <c r="N13" s="60">
        <v>14</v>
      </c>
      <c r="O13" s="59">
        <v>15</v>
      </c>
      <c r="P13" s="60">
        <v>16</v>
      </c>
      <c r="Q13" s="59">
        <v>17</v>
      </c>
      <c r="R13" s="60">
        <v>18</v>
      </c>
      <c r="S13" s="59">
        <v>19</v>
      </c>
    </row>
    <row r="14" spans="1:19" s="66" customFormat="1" ht="37.5" customHeight="1">
      <c r="A14" s="62">
        <v>1</v>
      </c>
      <c r="B14" s="63" t="s">
        <v>16</v>
      </c>
      <c r="C14" s="64">
        <f aca="true" t="shared" si="0" ref="C14:C31">G14+K14+O14+S14</f>
        <v>350.3</v>
      </c>
      <c r="D14" s="65">
        <f>SUM(D15:D18)</f>
        <v>23.44</v>
      </c>
      <c r="E14" s="65">
        <f>SUM(E15:E18)</f>
        <v>17.58</v>
      </c>
      <c r="F14" s="65">
        <f>SUM(F15:F18)</f>
        <v>17.58</v>
      </c>
      <c r="G14" s="64">
        <f aca="true" t="shared" si="1" ref="G14:G30">D14+E14+F14</f>
        <v>58.599999999999994</v>
      </c>
      <c r="H14" s="65">
        <f>SUM(H15:H18)</f>
        <v>52.760000000000005</v>
      </c>
      <c r="I14" s="65">
        <f>SUM(I15:I18)</f>
        <v>39.57</v>
      </c>
      <c r="J14" s="65">
        <f>SUM(J15:J18)</f>
        <v>39.57</v>
      </c>
      <c r="K14" s="64">
        <f>H14+I14+J14</f>
        <v>131.9</v>
      </c>
      <c r="L14" s="65">
        <f>SUM(L15:L18)</f>
        <v>11.72</v>
      </c>
      <c r="M14" s="65">
        <f>SUM(M15:M18)</f>
        <v>8.79</v>
      </c>
      <c r="N14" s="65">
        <f>SUM(N15:N18)</f>
        <v>8.79</v>
      </c>
      <c r="O14" s="64">
        <f>L14+M14+N14</f>
        <v>29.299999999999997</v>
      </c>
      <c r="P14" s="65">
        <f>SUM(P15:P18)</f>
        <v>52.2</v>
      </c>
      <c r="Q14" s="65">
        <f>SUM(Q15:Q18)</f>
        <v>39.15</v>
      </c>
      <c r="R14" s="65">
        <f>SUM(R15:R18)</f>
        <v>39.15</v>
      </c>
      <c r="S14" s="64">
        <f aca="true" t="shared" si="2" ref="S14:S30">P14+Q14+R14</f>
        <v>130.5</v>
      </c>
    </row>
    <row r="15" spans="1:26" s="66" customFormat="1" ht="18.75">
      <c r="A15" s="67" t="s">
        <v>17</v>
      </c>
      <c r="B15" s="68" t="s">
        <v>18</v>
      </c>
      <c r="C15" s="69">
        <f t="shared" si="0"/>
        <v>269.04999999999995</v>
      </c>
      <c r="D15" s="206">
        <v>18.01</v>
      </c>
      <c r="E15" s="206">
        <v>13.5</v>
      </c>
      <c r="F15" s="206">
        <v>13.5</v>
      </c>
      <c r="G15" s="69">
        <f t="shared" si="1"/>
        <v>45.010000000000005</v>
      </c>
      <c r="H15" s="206">
        <v>40.53</v>
      </c>
      <c r="I15" s="206">
        <v>30.39</v>
      </c>
      <c r="J15" s="206">
        <v>30.39</v>
      </c>
      <c r="K15" s="69">
        <f aca="true" t="shared" si="3" ref="K15:K30">H15+I15+J15</f>
        <v>101.31</v>
      </c>
      <c r="L15" s="206">
        <v>9</v>
      </c>
      <c r="M15" s="216">
        <v>6.75</v>
      </c>
      <c r="N15" s="206">
        <v>6.75</v>
      </c>
      <c r="O15" s="69">
        <f>L15+M15+N15</f>
        <v>22.5</v>
      </c>
      <c r="P15" s="206">
        <v>40.09</v>
      </c>
      <c r="Q15" s="206">
        <v>30.07</v>
      </c>
      <c r="R15" s="206">
        <v>30.07</v>
      </c>
      <c r="S15" s="69">
        <f t="shared" si="2"/>
        <v>100.22999999999999</v>
      </c>
      <c r="T15" s="71"/>
      <c r="U15" s="71"/>
      <c r="V15" s="71"/>
      <c r="W15" s="71"/>
      <c r="X15" s="71"/>
      <c r="Y15" s="71"/>
      <c r="Z15" s="71"/>
    </row>
    <row r="16" spans="1:26" s="66" customFormat="1" ht="18.75">
      <c r="A16" s="67" t="s">
        <v>19</v>
      </c>
      <c r="B16" s="68" t="s">
        <v>20</v>
      </c>
      <c r="C16" s="69">
        <f t="shared" si="0"/>
        <v>0</v>
      </c>
      <c r="D16" s="70"/>
      <c r="E16" s="135"/>
      <c r="F16" s="135"/>
      <c r="G16" s="69">
        <f t="shared" si="1"/>
        <v>0</v>
      </c>
      <c r="H16" s="135"/>
      <c r="I16" s="135"/>
      <c r="J16" s="135"/>
      <c r="K16" s="69">
        <f t="shared" si="3"/>
        <v>0</v>
      </c>
      <c r="L16" s="135"/>
      <c r="M16" s="135"/>
      <c r="N16" s="135"/>
      <c r="O16" s="69">
        <f>L16+M16+N16</f>
        <v>0</v>
      </c>
      <c r="P16" s="135"/>
      <c r="Q16" s="135"/>
      <c r="R16" s="135"/>
      <c r="S16" s="69">
        <f t="shared" si="2"/>
        <v>0</v>
      </c>
      <c r="T16" s="71"/>
      <c r="U16" s="71"/>
      <c r="V16" s="71"/>
      <c r="W16" s="71"/>
      <c r="X16" s="71"/>
      <c r="Y16" s="71"/>
      <c r="Z16" s="71"/>
    </row>
    <row r="17" spans="1:19" s="66" customFormat="1" ht="56.25">
      <c r="A17" s="67"/>
      <c r="B17" s="68" t="s">
        <v>64</v>
      </c>
      <c r="C17" s="69">
        <f t="shared" si="0"/>
        <v>0</v>
      </c>
      <c r="D17" s="73"/>
      <c r="E17" s="73"/>
      <c r="F17" s="73"/>
      <c r="G17" s="69">
        <f t="shared" si="1"/>
        <v>0</v>
      </c>
      <c r="H17" s="73"/>
      <c r="I17" s="73"/>
      <c r="J17" s="73"/>
      <c r="K17" s="69">
        <f t="shared" si="3"/>
        <v>0</v>
      </c>
      <c r="L17" s="73"/>
      <c r="M17" s="73"/>
      <c r="N17" s="73"/>
      <c r="O17" s="69">
        <f>L17+M17+N17</f>
        <v>0</v>
      </c>
      <c r="P17" s="73"/>
      <c r="Q17" s="73"/>
      <c r="R17" s="73"/>
      <c r="S17" s="69">
        <f t="shared" si="2"/>
        <v>0</v>
      </c>
    </row>
    <row r="18" spans="1:19" s="66" customFormat="1" ht="18.75">
      <c r="A18" s="67" t="s">
        <v>21</v>
      </c>
      <c r="B18" s="72" t="s">
        <v>22</v>
      </c>
      <c r="C18" s="69">
        <f t="shared" si="0"/>
        <v>81.25</v>
      </c>
      <c r="D18" s="73">
        <v>5.43</v>
      </c>
      <c r="E18" s="73">
        <v>4.08</v>
      </c>
      <c r="F18" s="73">
        <v>4.08</v>
      </c>
      <c r="G18" s="69">
        <f t="shared" si="1"/>
        <v>13.59</v>
      </c>
      <c r="H18" s="73">
        <v>12.23</v>
      </c>
      <c r="I18" s="73">
        <v>9.18</v>
      </c>
      <c r="J18" s="73">
        <v>9.18</v>
      </c>
      <c r="K18" s="69">
        <f t="shared" si="3"/>
        <v>30.59</v>
      </c>
      <c r="L18" s="73">
        <v>2.72</v>
      </c>
      <c r="M18" s="73">
        <v>2.04</v>
      </c>
      <c r="N18" s="73">
        <v>2.04</v>
      </c>
      <c r="O18" s="69">
        <f>L18+M18+N18</f>
        <v>6.8</v>
      </c>
      <c r="P18" s="73">
        <v>12.11</v>
      </c>
      <c r="Q18" s="73">
        <v>9.08</v>
      </c>
      <c r="R18" s="73">
        <v>9.08</v>
      </c>
      <c r="S18" s="69">
        <f t="shared" si="2"/>
        <v>30.269999999999996</v>
      </c>
    </row>
    <row r="19" spans="1:19" s="66" customFormat="1" ht="18.75">
      <c r="A19" s="100" t="s">
        <v>75</v>
      </c>
      <c r="B19" s="101" t="s">
        <v>85</v>
      </c>
      <c r="C19" s="82">
        <f t="shared" si="0"/>
        <v>0</v>
      </c>
      <c r="D19" s="83"/>
      <c r="E19" s="83"/>
      <c r="F19" s="83"/>
      <c r="G19" s="82">
        <f t="shared" si="1"/>
        <v>0</v>
      </c>
      <c r="H19" s="83"/>
      <c r="I19" s="83"/>
      <c r="J19" s="83"/>
      <c r="K19" s="82">
        <f t="shared" si="3"/>
        <v>0</v>
      </c>
      <c r="L19" s="83"/>
      <c r="M19" s="83"/>
      <c r="N19" s="83"/>
      <c r="O19" s="82">
        <v>0</v>
      </c>
      <c r="P19" s="83"/>
      <c r="Q19" s="83"/>
      <c r="R19" s="83"/>
      <c r="S19" s="82">
        <f t="shared" si="2"/>
        <v>0</v>
      </c>
    </row>
    <row r="20" spans="1:19" s="66" customFormat="1" ht="18.75">
      <c r="A20" s="76" t="s">
        <v>79</v>
      </c>
      <c r="B20" s="102" t="s">
        <v>78</v>
      </c>
      <c r="C20" s="78">
        <f t="shared" si="0"/>
        <v>0</v>
      </c>
      <c r="D20" s="79"/>
      <c r="E20" s="79"/>
      <c r="F20" s="79"/>
      <c r="G20" s="78">
        <f t="shared" si="1"/>
        <v>0</v>
      </c>
      <c r="H20" s="79"/>
      <c r="I20" s="79"/>
      <c r="J20" s="79"/>
      <c r="K20" s="78">
        <f t="shared" si="3"/>
        <v>0</v>
      </c>
      <c r="L20" s="79"/>
      <c r="M20" s="79"/>
      <c r="N20" s="79"/>
      <c r="O20" s="78">
        <f aca="true" t="shared" si="4" ref="O20:O30">L20+M20+N20</f>
        <v>0</v>
      </c>
      <c r="P20" s="79"/>
      <c r="Q20" s="79"/>
      <c r="R20" s="79"/>
      <c r="S20" s="78">
        <f t="shared" si="2"/>
        <v>0</v>
      </c>
    </row>
    <row r="21" spans="1:19" s="66" customFormat="1" ht="18.75">
      <c r="A21" s="76" t="s">
        <v>80</v>
      </c>
      <c r="B21" s="102" t="s">
        <v>10</v>
      </c>
      <c r="C21" s="78">
        <f t="shared" si="0"/>
        <v>0</v>
      </c>
      <c r="D21" s="79"/>
      <c r="E21" s="79"/>
      <c r="F21" s="79"/>
      <c r="G21" s="78">
        <f t="shared" si="1"/>
        <v>0</v>
      </c>
      <c r="H21" s="79"/>
      <c r="I21" s="79"/>
      <c r="J21" s="79"/>
      <c r="K21" s="78">
        <f t="shared" si="3"/>
        <v>0</v>
      </c>
      <c r="L21" s="79"/>
      <c r="M21" s="79"/>
      <c r="N21" s="79"/>
      <c r="O21" s="78">
        <f t="shared" si="4"/>
        <v>0</v>
      </c>
      <c r="P21" s="79"/>
      <c r="Q21" s="79"/>
      <c r="R21" s="79"/>
      <c r="S21" s="78">
        <f t="shared" si="2"/>
        <v>0</v>
      </c>
    </row>
    <row r="22" spans="1:19" s="66" customFormat="1" ht="18.75">
      <c r="A22" s="76" t="s">
        <v>81</v>
      </c>
      <c r="B22" s="102" t="s">
        <v>86</v>
      </c>
      <c r="C22" s="78">
        <f t="shared" si="0"/>
        <v>0</v>
      </c>
      <c r="D22" s="79">
        <f>SUM(D24:D26)</f>
        <v>0</v>
      </c>
      <c r="E22" s="79">
        <f>SUM(E24:E26)</f>
        <v>0</v>
      </c>
      <c r="F22" s="79">
        <f>SUM(F24:F26)</f>
        <v>0</v>
      </c>
      <c r="G22" s="78">
        <f t="shared" si="1"/>
        <v>0</v>
      </c>
      <c r="H22" s="79">
        <f>SUM(H24:H26)</f>
        <v>0</v>
      </c>
      <c r="I22" s="79">
        <f>SUM(I24:I26)</f>
        <v>0</v>
      </c>
      <c r="J22" s="79">
        <f>SUM(J24:J26)</f>
        <v>0</v>
      </c>
      <c r="K22" s="78">
        <f t="shared" si="3"/>
        <v>0</v>
      </c>
      <c r="L22" s="79">
        <f>SUM(L24:L26)</f>
        <v>0</v>
      </c>
      <c r="M22" s="79">
        <f>SUM(M24:M26)</f>
        <v>0</v>
      </c>
      <c r="N22" s="79">
        <f>SUM(N24:N26)</f>
        <v>0</v>
      </c>
      <c r="O22" s="78">
        <f t="shared" si="4"/>
        <v>0</v>
      </c>
      <c r="P22" s="79">
        <f>SUM(P24:P26)</f>
        <v>0</v>
      </c>
      <c r="Q22" s="79">
        <f>SUM(Q24:Q26)</f>
        <v>0</v>
      </c>
      <c r="R22" s="79">
        <f>SUM(R24:R26)</f>
        <v>0</v>
      </c>
      <c r="S22" s="78">
        <f t="shared" si="2"/>
        <v>0</v>
      </c>
    </row>
    <row r="23" spans="1:19" s="66" customFormat="1" ht="18.75">
      <c r="A23" s="76"/>
      <c r="B23" s="103" t="s">
        <v>3</v>
      </c>
      <c r="C23" s="78">
        <f t="shared" si="0"/>
        <v>0</v>
      </c>
      <c r="D23" s="79"/>
      <c r="E23" s="79"/>
      <c r="F23" s="79"/>
      <c r="G23" s="78">
        <f t="shared" si="1"/>
        <v>0</v>
      </c>
      <c r="H23" s="79"/>
      <c r="I23" s="79"/>
      <c r="J23" s="79"/>
      <c r="K23" s="78">
        <f t="shared" si="3"/>
        <v>0</v>
      </c>
      <c r="L23" s="79"/>
      <c r="M23" s="79"/>
      <c r="N23" s="79"/>
      <c r="O23" s="78">
        <f t="shared" si="4"/>
        <v>0</v>
      </c>
      <c r="P23" s="79"/>
      <c r="Q23" s="79"/>
      <c r="R23" s="79"/>
      <c r="S23" s="78">
        <f t="shared" si="2"/>
        <v>0</v>
      </c>
    </row>
    <row r="24" spans="1:19" s="66" customFormat="1" ht="18.75">
      <c r="A24" s="76" t="s">
        <v>82</v>
      </c>
      <c r="B24" s="103" t="s">
        <v>56</v>
      </c>
      <c r="C24" s="78">
        <f t="shared" si="0"/>
        <v>0</v>
      </c>
      <c r="D24" s="79"/>
      <c r="E24" s="79"/>
      <c r="F24" s="79"/>
      <c r="G24" s="78">
        <f t="shared" si="1"/>
        <v>0</v>
      </c>
      <c r="H24" s="79"/>
      <c r="I24" s="79"/>
      <c r="J24" s="79"/>
      <c r="K24" s="78">
        <f t="shared" si="3"/>
        <v>0</v>
      </c>
      <c r="L24" s="79"/>
      <c r="M24" s="79"/>
      <c r="N24" s="79"/>
      <c r="O24" s="78">
        <f t="shared" si="4"/>
        <v>0</v>
      </c>
      <c r="P24" s="79"/>
      <c r="Q24" s="79"/>
      <c r="R24" s="79"/>
      <c r="S24" s="78">
        <f t="shared" si="2"/>
        <v>0</v>
      </c>
    </row>
    <row r="25" spans="1:19" s="66" customFormat="1" ht="18.75">
      <c r="A25" s="76" t="s">
        <v>83</v>
      </c>
      <c r="B25" s="103" t="s">
        <v>57</v>
      </c>
      <c r="C25" s="78">
        <f t="shared" si="0"/>
        <v>0</v>
      </c>
      <c r="D25" s="79"/>
      <c r="E25" s="79"/>
      <c r="F25" s="79"/>
      <c r="G25" s="78">
        <f t="shared" si="1"/>
        <v>0</v>
      </c>
      <c r="H25" s="79"/>
      <c r="I25" s="79"/>
      <c r="J25" s="79"/>
      <c r="K25" s="78">
        <f t="shared" si="3"/>
        <v>0</v>
      </c>
      <c r="L25" s="79"/>
      <c r="M25" s="79"/>
      <c r="N25" s="79"/>
      <c r="O25" s="78">
        <f t="shared" si="4"/>
        <v>0</v>
      </c>
      <c r="P25" s="79"/>
      <c r="Q25" s="79"/>
      <c r="R25" s="79"/>
      <c r="S25" s="78">
        <f t="shared" si="2"/>
        <v>0</v>
      </c>
    </row>
    <row r="26" spans="1:19" s="66" customFormat="1" ht="37.5" customHeight="1">
      <c r="A26" s="76" t="s">
        <v>84</v>
      </c>
      <c r="B26" s="103" t="s">
        <v>58</v>
      </c>
      <c r="C26" s="78">
        <f t="shared" si="0"/>
        <v>0</v>
      </c>
      <c r="D26" s="79"/>
      <c r="E26" s="79"/>
      <c r="F26" s="79"/>
      <c r="G26" s="78">
        <f t="shared" si="1"/>
        <v>0</v>
      </c>
      <c r="H26" s="79"/>
      <c r="I26" s="79"/>
      <c r="J26" s="79"/>
      <c r="K26" s="78">
        <f t="shared" si="3"/>
        <v>0</v>
      </c>
      <c r="L26" s="79"/>
      <c r="M26" s="79"/>
      <c r="N26" s="79"/>
      <c r="O26" s="78">
        <f t="shared" si="4"/>
        <v>0</v>
      </c>
      <c r="P26" s="79"/>
      <c r="Q26" s="79"/>
      <c r="R26" s="79"/>
      <c r="S26" s="78">
        <f t="shared" si="2"/>
        <v>0</v>
      </c>
    </row>
    <row r="27" spans="1:19" s="66" customFormat="1" ht="37.5">
      <c r="A27" s="74" t="s">
        <v>76</v>
      </c>
      <c r="B27" s="75" t="s">
        <v>65</v>
      </c>
      <c r="C27" s="82">
        <f t="shared" si="0"/>
        <v>0</v>
      </c>
      <c r="D27" s="83"/>
      <c r="E27" s="83"/>
      <c r="F27" s="83"/>
      <c r="G27" s="82">
        <f t="shared" si="1"/>
        <v>0</v>
      </c>
      <c r="H27" s="83"/>
      <c r="I27" s="83"/>
      <c r="J27" s="83"/>
      <c r="K27" s="82">
        <f t="shared" si="3"/>
        <v>0</v>
      </c>
      <c r="L27" s="83"/>
      <c r="M27" s="83"/>
      <c r="N27" s="83"/>
      <c r="O27" s="82">
        <f t="shared" si="4"/>
        <v>0</v>
      </c>
      <c r="P27" s="83"/>
      <c r="Q27" s="83"/>
      <c r="R27" s="83"/>
      <c r="S27" s="82">
        <f t="shared" si="2"/>
        <v>0</v>
      </c>
    </row>
    <row r="28" spans="1:19" s="66" customFormat="1" ht="37.5">
      <c r="A28" s="74" t="s">
        <v>23</v>
      </c>
      <c r="B28" s="75" t="s">
        <v>66</v>
      </c>
      <c r="C28" s="82">
        <f t="shared" si="0"/>
        <v>0</v>
      </c>
      <c r="D28" s="83"/>
      <c r="E28" s="83"/>
      <c r="F28" s="83"/>
      <c r="G28" s="82">
        <f t="shared" si="1"/>
        <v>0</v>
      </c>
      <c r="H28" s="83"/>
      <c r="I28" s="83"/>
      <c r="J28" s="83"/>
      <c r="K28" s="82">
        <f t="shared" si="3"/>
        <v>0</v>
      </c>
      <c r="L28" s="83"/>
      <c r="M28" s="83"/>
      <c r="N28" s="83"/>
      <c r="O28" s="82">
        <f t="shared" si="4"/>
        <v>0</v>
      </c>
      <c r="P28" s="83"/>
      <c r="Q28" s="83"/>
      <c r="R28" s="83"/>
      <c r="S28" s="82">
        <f t="shared" si="2"/>
        <v>0</v>
      </c>
    </row>
    <row r="29" spans="1:19" s="66" customFormat="1" ht="18.75">
      <c r="A29" s="76" t="s">
        <v>24</v>
      </c>
      <c r="B29" s="77" t="s">
        <v>67</v>
      </c>
      <c r="C29" s="78">
        <f t="shared" si="0"/>
        <v>0</v>
      </c>
      <c r="D29" s="79"/>
      <c r="E29" s="79"/>
      <c r="F29" s="79"/>
      <c r="G29" s="78">
        <f t="shared" si="1"/>
        <v>0</v>
      </c>
      <c r="H29" s="79"/>
      <c r="I29" s="79"/>
      <c r="J29" s="79"/>
      <c r="K29" s="78">
        <f t="shared" si="3"/>
        <v>0</v>
      </c>
      <c r="L29" s="79"/>
      <c r="M29" s="79"/>
      <c r="N29" s="79"/>
      <c r="O29" s="78">
        <f t="shared" si="4"/>
        <v>0</v>
      </c>
      <c r="P29" s="79"/>
      <c r="Q29" s="79"/>
      <c r="R29" s="79"/>
      <c r="S29" s="78">
        <f t="shared" si="2"/>
        <v>0</v>
      </c>
    </row>
    <row r="30" spans="1:19" s="66" customFormat="1" ht="18.75">
      <c r="A30" s="74" t="s">
        <v>25</v>
      </c>
      <c r="B30" s="75" t="s">
        <v>68</v>
      </c>
      <c r="C30" s="82">
        <f t="shared" si="0"/>
        <v>0</v>
      </c>
      <c r="D30" s="83"/>
      <c r="E30" s="83"/>
      <c r="F30" s="83"/>
      <c r="G30" s="82">
        <f t="shared" si="1"/>
        <v>0</v>
      </c>
      <c r="H30" s="83"/>
      <c r="I30" s="83"/>
      <c r="J30" s="83"/>
      <c r="K30" s="82">
        <f t="shared" si="3"/>
        <v>0</v>
      </c>
      <c r="L30" s="83"/>
      <c r="M30" s="83"/>
      <c r="N30" s="83"/>
      <c r="O30" s="82">
        <f t="shared" si="4"/>
        <v>0</v>
      </c>
      <c r="P30" s="83"/>
      <c r="Q30" s="83"/>
      <c r="R30" s="83"/>
      <c r="S30" s="82">
        <f t="shared" si="2"/>
        <v>0</v>
      </c>
    </row>
    <row r="31" spans="1:19" s="66" customFormat="1" ht="18.75">
      <c r="A31" s="74" t="s">
        <v>77</v>
      </c>
      <c r="B31" s="75" t="s">
        <v>95</v>
      </c>
      <c r="C31" s="82">
        <f t="shared" si="0"/>
        <v>0</v>
      </c>
      <c r="D31" s="83"/>
      <c r="E31" s="83"/>
      <c r="F31" s="83"/>
      <c r="G31" s="82"/>
      <c r="H31" s="83"/>
      <c r="I31" s="83"/>
      <c r="J31" s="83"/>
      <c r="K31" s="82"/>
      <c r="L31" s="83"/>
      <c r="M31" s="83"/>
      <c r="N31" s="83"/>
      <c r="O31" s="82"/>
      <c r="P31" s="83"/>
      <c r="Q31" s="83"/>
      <c r="R31" s="83"/>
      <c r="S31" s="82"/>
    </row>
    <row r="32" spans="1:19" s="66" customFormat="1" ht="18.75">
      <c r="A32" s="74" t="s">
        <v>26</v>
      </c>
      <c r="B32" s="75" t="s">
        <v>69</v>
      </c>
      <c r="C32" s="105">
        <f>SUM(C33:C34)</f>
        <v>0</v>
      </c>
      <c r="D32" s="83"/>
      <c r="E32" s="83"/>
      <c r="F32" s="83"/>
      <c r="G32" s="82">
        <f aca="true" t="shared" si="5" ref="G32:G41">D32+E32+F32</f>
        <v>0</v>
      </c>
      <c r="H32" s="83"/>
      <c r="I32" s="83"/>
      <c r="J32" s="83"/>
      <c r="K32" s="82">
        <f aca="true" t="shared" si="6" ref="K32:K41">H32+I32+J32</f>
        <v>0</v>
      </c>
      <c r="L32" s="83"/>
      <c r="M32" s="83"/>
      <c r="N32" s="83"/>
      <c r="O32" s="82">
        <f aca="true" t="shared" si="7" ref="O32:O41">L32+M32+N32</f>
        <v>0</v>
      </c>
      <c r="P32" s="83"/>
      <c r="Q32" s="83"/>
      <c r="R32" s="83"/>
      <c r="S32" s="82">
        <f aca="true" t="shared" si="8" ref="S32:S41">P32+Q32+R32</f>
        <v>0</v>
      </c>
    </row>
    <row r="33" spans="1:19" s="66" customFormat="1" ht="18.75">
      <c r="A33" s="76" t="s">
        <v>27</v>
      </c>
      <c r="B33" s="77" t="s">
        <v>70</v>
      </c>
      <c r="C33" s="106">
        <f>SUM(D33:H33)</f>
        <v>0</v>
      </c>
      <c r="D33" s="79"/>
      <c r="E33" s="79"/>
      <c r="F33" s="79"/>
      <c r="G33" s="78">
        <f t="shared" si="5"/>
        <v>0</v>
      </c>
      <c r="H33" s="79"/>
      <c r="I33" s="79"/>
      <c r="J33" s="79"/>
      <c r="K33" s="78">
        <f t="shared" si="6"/>
        <v>0</v>
      </c>
      <c r="L33" s="79"/>
      <c r="M33" s="79"/>
      <c r="N33" s="79"/>
      <c r="O33" s="78">
        <f t="shared" si="7"/>
        <v>0</v>
      </c>
      <c r="P33" s="79"/>
      <c r="Q33" s="79"/>
      <c r="R33" s="79"/>
      <c r="S33" s="78">
        <f t="shared" si="8"/>
        <v>0</v>
      </c>
    </row>
    <row r="34" spans="1:19" s="66" customFormat="1" ht="37.5">
      <c r="A34" s="76" t="s">
        <v>87</v>
      </c>
      <c r="B34" s="77" t="s">
        <v>60</v>
      </c>
      <c r="C34" s="106">
        <f>SUM(D34:H34)</f>
        <v>0</v>
      </c>
      <c r="D34" s="79"/>
      <c r="E34" s="79"/>
      <c r="F34" s="79"/>
      <c r="G34" s="78">
        <f t="shared" si="5"/>
        <v>0</v>
      </c>
      <c r="H34" s="79"/>
      <c r="I34" s="79"/>
      <c r="J34" s="79"/>
      <c r="K34" s="78">
        <f t="shared" si="6"/>
        <v>0</v>
      </c>
      <c r="L34" s="79"/>
      <c r="M34" s="79"/>
      <c r="N34" s="79"/>
      <c r="O34" s="78">
        <f t="shared" si="7"/>
        <v>0</v>
      </c>
      <c r="P34" s="79"/>
      <c r="Q34" s="79"/>
      <c r="R34" s="79"/>
      <c r="S34" s="78">
        <f t="shared" si="8"/>
        <v>0</v>
      </c>
    </row>
    <row r="35" spans="1:19" s="66" customFormat="1" ht="37.5">
      <c r="A35" s="74" t="s">
        <v>28</v>
      </c>
      <c r="B35" s="75" t="s">
        <v>71</v>
      </c>
      <c r="C35" s="105">
        <f>SUM(C36)</f>
        <v>0</v>
      </c>
      <c r="D35" s="83"/>
      <c r="E35" s="83"/>
      <c r="F35" s="83"/>
      <c r="G35" s="82">
        <f t="shared" si="5"/>
        <v>0</v>
      </c>
      <c r="H35" s="83"/>
      <c r="I35" s="83"/>
      <c r="J35" s="83"/>
      <c r="K35" s="82">
        <f t="shared" si="6"/>
        <v>0</v>
      </c>
      <c r="L35" s="83"/>
      <c r="M35" s="83"/>
      <c r="N35" s="83"/>
      <c r="O35" s="82">
        <f t="shared" si="7"/>
        <v>0</v>
      </c>
      <c r="P35" s="83"/>
      <c r="Q35" s="83"/>
      <c r="R35" s="83"/>
      <c r="S35" s="82">
        <f t="shared" si="8"/>
        <v>0</v>
      </c>
    </row>
    <row r="36" spans="1:19" s="66" customFormat="1" ht="56.25">
      <c r="A36" s="76" t="s">
        <v>29</v>
      </c>
      <c r="B36" s="77" t="s">
        <v>72</v>
      </c>
      <c r="C36" s="106">
        <f>SUM(D36:H36)</f>
        <v>0</v>
      </c>
      <c r="D36" s="79"/>
      <c r="E36" s="79"/>
      <c r="F36" s="79"/>
      <c r="G36" s="78">
        <f t="shared" si="5"/>
        <v>0</v>
      </c>
      <c r="H36" s="79"/>
      <c r="I36" s="79"/>
      <c r="J36" s="79"/>
      <c r="K36" s="78">
        <f t="shared" si="6"/>
        <v>0</v>
      </c>
      <c r="L36" s="79"/>
      <c r="M36" s="79"/>
      <c r="N36" s="79"/>
      <c r="O36" s="78">
        <f t="shared" si="7"/>
        <v>0</v>
      </c>
      <c r="P36" s="79"/>
      <c r="Q36" s="79"/>
      <c r="R36" s="79"/>
      <c r="S36" s="78">
        <f t="shared" si="8"/>
        <v>0</v>
      </c>
    </row>
    <row r="37" spans="1:19" s="66" customFormat="1" ht="37.5">
      <c r="A37" s="74" t="s">
        <v>30</v>
      </c>
      <c r="B37" s="75" t="s">
        <v>73</v>
      </c>
      <c r="C37" s="105">
        <f>SUM(C39:C41)+C42</f>
        <v>0</v>
      </c>
      <c r="D37" s="83"/>
      <c r="E37" s="83"/>
      <c r="F37" s="83"/>
      <c r="G37" s="82">
        <f t="shared" si="5"/>
        <v>0</v>
      </c>
      <c r="H37" s="83"/>
      <c r="I37" s="83"/>
      <c r="J37" s="83"/>
      <c r="K37" s="82">
        <f t="shared" si="6"/>
        <v>0</v>
      </c>
      <c r="L37" s="83"/>
      <c r="M37" s="83"/>
      <c r="N37" s="83"/>
      <c r="O37" s="82">
        <f t="shared" si="7"/>
        <v>0</v>
      </c>
      <c r="P37" s="83"/>
      <c r="Q37" s="83"/>
      <c r="R37" s="83"/>
      <c r="S37" s="82">
        <f t="shared" si="8"/>
        <v>0</v>
      </c>
    </row>
    <row r="38" spans="1:19" s="66" customFormat="1" ht="18.75">
      <c r="A38" s="76" t="s">
        <v>88</v>
      </c>
      <c r="B38" s="77" t="s">
        <v>74</v>
      </c>
      <c r="C38" s="106">
        <f>SUM(D38:H38)</f>
        <v>0</v>
      </c>
      <c r="D38" s="79"/>
      <c r="E38" s="79"/>
      <c r="F38" s="79"/>
      <c r="G38" s="78">
        <f t="shared" si="5"/>
        <v>0</v>
      </c>
      <c r="H38" s="79"/>
      <c r="I38" s="79"/>
      <c r="J38" s="79"/>
      <c r="K38" s="78">
        <f t="shared" si="6"/>
        <v>0</v>
      </c>
      <c r="L38" s="79"/>
      <c r="M38" s="79"/>
      <c r="N38" s="79"/>
      <c r="O38" s="78">
        <f t="shared" si="7"/>
        <v>0</v>
      </c>
      <c r="P38" s="79"/>
      <c r="Q38" s="79"/>
      <c r="R38" s="79"/>
      <c r="S38" s="78">
        <f t="shared" si="8"/>
        <v>0</v>
      </c>
    </row>
    <row r="39" spans="1:19" s="66" customFormat="1" ht="56.25">
      <c r="A39" s="76" t="s">
        <v>89</v>
      </c>
      <c r="B39" s="77" t="s">
        <v>59</v>
      </c>
      <c r="C39" s="106">
        <f>SUM(D39:H39)</f>
        <v>0</v>
      </c>
      <c r="D39" s="79"/>
      <c r="E39" s="79"/>
      <c r="F39" s="79"/>
      <c r="G39" s="78">
        <f t="shared" si="5"/>
        <v>0</v>
      </c>
      <c r="H39" s="79"/>
      <c r="I39" s="79"/>
      <c r="J39" s="79"/>
      <c r="K39" s="78">
        <f t="shared" si="6"/>
        <v>0</v>
      </c>
      <c r="L39" s="79"/>
      <c r="M39" s="79"/>
      <c r="N39" s="79"/>
      <c r="O39" s="78">
        <f t="shared" si="7"/>
        <v>0</v>
      </c>
      <c r="P39" s="79"/>
      <c r="Q39" s="79"/>
      <c r="R39" s="79"/>
      <c r="S39" s="78">
        <f t="shared" si="8"/>
        <v>0</v>
      </c>
    </row>
    <row r="40" spans="1:19" s="66" customFormat="1" ht="37.5">
      <c r="A40" s="76" t="s">
        <v>90</v>
      </c>
      <c r="B40" s="77" t="s">
        <v>61</v>
      </c>
      <c r="C40" s="106">
        <f>SUM(D40:H40)</f>
        <v>0</v>
      </c>
      <c r="D40" s="79"/>
      <c r="E40" s="79"/>
      <c r="F40" s="79"/>
      <c r="G40" s="78">
        <f t="shared" si="5"/>
        <v>0</v>
      </c>
      <c r="H40" s="79"/>
      <c r="I40" s="79"/>
      <c r="J40" s="79"/>
      <c r="K40" s="78">
        <f t="shared" si="6"/>
        <v>0</v>
      </c>
      <c r="L40" s="79"/>
      <c r="M40" s="79"/>
      <c r="N40" s="79"/>
      <c r="O40" s="78">
        <f t="shared" si="7"/>
        <v>0</v>
      </c>
      <c r="P40" s="79"/>
      <c r="Q40" s="79"/>
      <c r="R40" s="79"/>
      <c r="S40" s="78">
        <f t="shared" si="8"/>
        <v>0</v>
      </c>
    </row>
    <row r="41" spans="1:19" s="66" customFormat="1" ht="18.75">
      <c r="A41" s="76" t="s">
        <v>91</v>
      </c>
      <c r="B41" s="77" t="s">
        <v>62</v>
      </c>
      <c r="C41" s="106">
        <f>SUM(D41:H41)</f>
        <v>0</v>
      </c>
      <c r="D41" s="79"/>
      <c r="E41" s="79"/>
      <c r="F41" s="79"/>
      <c r="G41" s="78">
        <f t="shared" si="5"/>
        <v>0</v>
      </c>
      <c r="H41" s="79"/>
      <c r="I41" s="79"/>
      <c r="J41" s="79"/>
      <c r="K41" s="78">
        <f t="shared" si="6"/>
        <v>0</v>
      </c>
      <c r="L41" s="79"/>
      <c r="M41" s="79"/>
      <c r="N41" s="79"/>
      <c r="O41" s="78">
        <f t="shared" si="7"/>
        <v>0</v>
      </c>
      <c r="P41" s="79"/>
      <c r="Q41" s="79"/>
      <c r="R41" s="79"/>
      <c r="S41" s="78">
        <f t="shared" si="8"/>
        <v>0</v>
      </c>
    </row>
    <row r="42" spans="1:19" s="66" customFormat="1" ht="18.75">
      <c r="A42" s="76" t="s">
        <v>96</v>
      </c>
      <c r="B42" s="77" t="s">
        <v>97</v>
      </c>
      <c r="C42" s="106">
        <f>SUM(D42:H42)</f>
        <v>0</v>
      </c>
      <c r="D42" s="79"/>
      <c r="E42" s="79"/>
      <c r="F42" s="79"/>
      <c r="G42" s="78"/>
      <c r="H42" s="79"/>
      <c r="I42" s="79"/>
      <c r="J42" s="79"/>
      <c r="K42" s="78"/>
      <c r="L42" s="79"/>
      <c r="M42" s="79"/>
      <c r="N42" s="79"/>
      <c r="O42" s="78"/>
      <c r="P42" s="79"/>
      <c r="Q42" s="79"/>
      <c r="R42" s="79"/>
      <c r="S42" s="78"/>
    </row>
    <row r="43" spans="1:19" s="80" customFormat="1" ht="18.75">
      <c r="A43" s="74" t="s">
        <v>92</v>
      </c>
      <c r="B43" s="81" t="s">
        <v>31</v>
      </c>
      <c r="C43" s="82">
        <f aca="true" t="shared" si="9" ref="C43:S43">SUM(C14,C19,C27,C28,C30,C32,C35,C37)</f>
        <v>350.3</v>
      </c>
      <c r="D43" s="82">
        <f t="shared" si="9"/>
        <v>23.44</v>
      </c>
      <c r="E43" s="82">
        <f t="shared" si="9"/>
        <v>17.58</v>
      </c>
      <c r="F43" s="82">
        <f t="shared" si="9"/>
        <v>17.58</v>
      </c>
      <c r="G43" s="82">
        <f t="shared" si="9"/>
        <v>58.599999999999994</v>
      </c>
      <c r="H43" s="82">
        <f t="shared" si="9"/>
        <v>52.760000000000005</v>
      </c>
      <c r="I43" s="82">
        <f t="shared" si="9"/>
        <v>39.57</v>
      </c>
      <c r="J43" s="82">
        <f t="shared" si="9"/>
        <v>39.57</v>
      </c>
      <c r="K43" s="82">
        <f t="shared" si="9"/>
        <v>131.9</v>
      </c>
      <c r="L43" s="82">
        <f t="shared" si="9"/>
        <v>11.72</v>
      </c>
      <c r="M43" s="82">
        <f t="shared" si="9"/>
        <v>8.79</v>
      </c>
      <c r="N43" s="82">
        <f t="shared" si="9"/>
        <v>8.79</v>
      </c>
      <c r="O43" s="82">
        <f t="shared" si="9"/>
        <v>29.299999999999997</v>
      </c>
      <c r="P43" s="82">
        <f t="shared" si="9"/>
        <v>52.2</v>
      </c>
      <c r="Q43" s="82">
        <f t="shared" si="9"/>
        <v>39.15</v>
      </c>
      <c r="R43" s="82">
        <f t="shared" si="9"/>
        <v>39.15</v>
      </c>
      <c r="S43" s="82">
        <f t="shared" si="9"/>
        <v>130.5</v>
      </c>
    </row>
    <row r="44" spans="1:11" s="66" customFormat="1" ht="20.25" customHeight="1">
      <c r="A44" s="84"/>
      <c r="B44" s="85"/>
      <c r="C44" s="390" t="s">
        <v>52</v>
      </c>
      <c r="D44" s="390"/>
      <c r="E44" s="390"/>
      <c r="F44" s="390"/>
      <c r="G44" s="390"/>
      <c r="H44" s="390"/>
      <c r="I44" s="390"/>
      <c r="J44" s="86"/>
      <c r="K44" s="86"/>
    </row>
    <row r="45" spans="1:11" s="66" customFormat="1" ht="23.25" customHeight="1">
      <c r="A45" s="84"/>
      <c r="B45" s="85"/>
      <c r="C45" s="388" t="s">
        <v>53</v>
      </c>
      <c r="D45" s="388"/>
      <c r="E45" s="388"/>
      <c r="F45" s="388"/>
      <c r="G45" s="388"/>
      <c r="H45" s="388"/>
      <c r="I45" s="388"/>
      <c r="J45" s="388"/>
      <c r="K45" s="388"/>
    </row>
    <row r="46" spans="1:110" ht="22.5" customHeight="1">
      <c r="A46" s="88" t="s">
        <v>98</v>
      </c>
      <c r="C46" s="55"/>
      <c r="D46" s="55"/>
      <c r="E46" s="55" t="s">
        <v>100</v>
      </c>
      <c r="F46" s="55"/>
      <c r="G46" s="140" t="s">
        <v>253</v>
      </c>
      <c r="H46" s="55"/>
      <c r="I46" s="55"/>
      <c r="J46" s="55"/>
      <c r="K46" s="55"/>
      <c r="L46" s="55"/>
      <c r="M46" s="55"/>
      <c r="N46" s="55"/>
      <c r="O46" s="55"/>
      <c r="AS46" s="377"/>
      <c r="AT46" s="377"/>
      <c r="AU46" s="377"/>
      <c r="AV46" s="377"/>
      <c r="AW46" s="377"/>
      <c r="AX46" s="377"/>
      <c r="AY46" s="377"/>
      <c r="AZ46" s="377"/>
      <c r="BA46" s="377"/>
      <c r="BB46" s="377"/>
      <c r="BC46" s="377"/>
      <c r="BD46" s="377"/>
      <c r="BE46" s="377"/>
      <c r="BF46" s="377"/>
      <c r="BG46" s="377"/>
      <c r="BH46" s="377"/>
      <c r="BI46" s="377"/>
      <c r="BJ46" s="377"/>
      <c r="BK46" s="377"/>
      <c r="BL46" s="377"/>
      <c r="BM46" s="377"/>
      <c r="BN46" s="377"/>
      <c r="BO46" s="377"/>
      <c r="BP46" s="377"/>
      <c r="BQ46" s="377"/>
      <c r="BR46" s="377"/>
      <c r="BS46" s="377"/>
      <c r="BT46" s="377"/>
      <c r="BU46" s="377"/>
      <c r="BV46" s="377"/>
      <c r="BW46" s="377"/>
      <c r="BX46" s="377"/>
      <c r="BY46" s="377"/>
      <c r="BZ46" s="377"/>
      <c r="CA46" s="377"/>
      <c r="CB46" s="377"/>
      <c r="CC46" s="377"/>
      <c r="CD46" s="377"/>
      <c r="CE46" s="377"/>
      <c r="CF46" s="377"/>
      <c r="CG46" s="377"/>
      <c r="CH46" s="377"/>
      <c r="CI46" s="377"/>
      <c r="CJ46" s="377"/>
      <c r="CK46" s="377"/>
      <c r="CL46" s="377"/>
      <c r="CM46" s="377"/>
      <c r="CN46" s="377"/>
      <c r="CO46" s="377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5"/>
      <c r="DF46" s="115"/>
    </row>
    <row r="47" spans="3:108" ht="24" customHeight="1">
      <c r="C47" s="55"/>
      <c r="D47" s="55"/>
      <c r="E47" s="2" t="s">
        <v>0</v>
      </c>
      <c r="F47" s="87"/>
      <c r="G47" s="383" t="s">
        <v>1</v>
      </c>
      <c r="H47" s="383"/>
      <c r="I47" s="383"/>
      <c r="J47" s="55"/>
      <c r="K47" s="55"/>
      <c r="L47" s="55"/>
      <c r="M47" s="55"/>
      <c r="N47" s="55"/>
      <c r="O47" s="55"/>
      <c r="AS47" s="381"/>
      <c r="AT47" s="381"/>
      <c r="AU47" s="381"/>
      <c r="AV47" s="381"/>
      <c r="AW47" s="381"/>
      <c r="AX47" s="381"/>
      <c r="AY47" s="381"/>
      <c r="AZ47" s="381"/>
      <c r="BA47" s="381"/>
      <c r="BB47" s="381"/>
      <c r="BC47" s="381"/>
      <c r="BD47" s="381"/>
      <c r="BE47" s="381"/>
      <c r="BF47" s="381"/>
      <c r="BG47" s="381"/>
      <c r="BH47" s="381"/>
      <c r="BI47" s="381"/>
      <c r="BJ47" s="381"/>
      <c r="BK47" s="381"/>
      <c r="BL47" s="381"/>
      <c r="BM47" s="381"/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  <c r="CO47" s="381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</row>
    <row r="48" spans="1:108" ht="22.5" customHeight="1">
      <c r="A48" s="88" t="s">
        <v>99</v>
      </c>
      <c r="B48" s="55"/>
      <c r="D48" s="55"/>
      <c r="E48" s="55" t="s">
        <v>100</v>
      </c>
      <c r="F48" s="55"/>
      <c r="G48" s="140" t="s">
        <v>113</v>
      </c>
      <c r="H48" s="55"/>
      <c r="I48" s="55"/>
      <c r="J48" s="55"/>
      <c r="K48" s="55"/>
      <c r="L48" s="55"/>
      <c r="M48" s="55"/>
      <c r="N48" s="55"/>
      <c r="O48" s="55"/>
      <c r="AS48" s="377"/>
      <c r="AT48" s="377"/>
      <c r="AU48" s="377"/>
      <c r="AV48" s="377"/>
      <c r="AW48" s="377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377"/>
      <c r="BK48" s="377"/>
      <c r="BL48" s="377"/>
      <c r="BM48" s="377"/>
      <c r="BN48" s="377"/>
      <c r="BO48" s="377"/>
      <c r="BP48" s="377"/>
      <c r="BQ48" s="377"/>
      <c r="BR48" s="377"/>
      <c r="BS48" s="377"/>
      <c r="BT48" s="377"/>
      <c r="BU48" s="377"/>
      <c r="BV48" s="377"/>
      <c r="BW48" s="377"/>
      <c r="BX48" s="377"/>
      <c r="BY48" s="377"/>
      <c r="BZ48" s="377"/>
      <c r="CA48" s="377"/>
      <c r="CB48" s="377"/>
      <c r="CC48" s="377"/>
      <c r="CD48" s="377"/>
      <c r="CE48" s="377"/>
      <c r="CF48" s="377"/>
      <c r="CG48" s="377"/>
      <c r="CH48" s="377"/>
      <c r="CI48" s="377"/>
      <c r="CJ48" s="377"/>
      <c r="CK48" s="377"/>
      <c r="CL48" s="377"/>
      <c r="CM48" s="377"/>
      <c r="CN48" s="377"/>
      <c r="CO48" s="377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</row>
    <row r="49" spans="3:108" ht="29.25" customHeight="1">
      <c r="C49" s="55"/>
      <c r="D49" s="55"/>
      <c r="E49" s="2" t="s">
        <v>0</v>
      </c>
      <c r="F49" s="87"/>
      <c r="G49" s="383" t="s">
        <v>1</v>
      </c>
      <c r="H49" s="383"/>
      <c r="I49" s="383"/>
      <c r="J49" s="55"/>
      <c r="K49" s="55"/>
      <c r="L49" s="55"/>
      <c r="M49" s="55"/>
      <c r="N49" s="55"/>
      <c r="O49" s="55"/>
      <c r="AS49" s="381"/>
      <c r="AT49" s="381"/>
      <c r="AU49" s="381"/>
      <c r="AV49" s="381"/>
      <c r="AW49" s="381"/>
      <c r="AX49" s="381"/>
      <c r="AY49" s="381"/>
      <c r="AZ49" s="381"/>
      <c r="BA49" s="381"/>
      <c r="BB49" s="381"/>
      <c r="BC49" s="381"/>
      <c r="BD49" s="381"/>
      <c r="BE49" s="381"/>
      <c r="BF49" s="381"/>
      <c r="BG49" s="381"/>
      <c r="BH49" s="381"/>
      <c r="BI49" s="381"/>
      <c r="BJ49" s="381"/>
      <c r="BK49" s="381"/>
      <c r="BL49" s="381"/>
      <c r="BM49" s="381"/>
      <c r="BN49" s="381"/>
      <c r="BO49" s="381"/>
      <c r="BP49" s="381"/>
      <c r="BQ49" s="381"/>
      <c r="BR49" s="381"/>
      <c r="BS49" s="381"/>
      <c r="BT49" s="381"/>
      <c r="BU49" s="381"/>
      <c r="BV49" s="381"/>
      <c r="BW49" s="381"/>
      <c r="BX49" s="381"/>
      <c r="BY49" s="381"/>
      <c r="BZ49" s="381"/>
      <c r="CA49" s="381"/>
      <c r="CB49" s="381"/>
      <c r="CC49" s="381"/>
      <c r="CD49" s="381"/>
      <c r="CE49" s="381"/>
      <c r="CF49" s="381"/>
      <c r="CG49" s="381"/>
      <c r="CH49" s="381"/>
      <c r="CI49" s="381"/>
      <c r="CJ49" s="381"/>
      <c r="CK49" s="381"/>
      <c r="CL49" s="381"/>
      <c r="CM49" s="381"/>
      <c r="CN49" s="381"/>
      <c r="CO49" s="381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</row>
    <row r="50" spans="1:106" ht="18.75">
      <c r="A50" s="382" t="s">
        <v>11</v>
      </c>
      <c r="B50" s="382"/>
      <c r="C50" s="382"/>
      <c r="D50" s="382"/>
      <c r="E50" s="3"/>
      <c r="F50" s="87"/>
      <c r="G50" s="392" t="s">
        <v>113</v>
      </c>
      <c r="H50" s="392"/>
      <c r="O50" s="5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</row>
    <row r="51" spans="1:106" ht="18.75" customHeight="1">
      <c r="A51" s="382" t="s">
        <v>120</v>
      </c>
      <c r="B51" s="382"/>
      <c r="C51" s="1"/>
      <c r="D51" s="2"/>
      <c r="E51" s="2" t="s">
        <v>0</v>
      </c>
      <c r="F51" s="87"/>
      <c r="G51" s="391" t="s">
        <v>1</v>
      </c>
      <c r="H51" s="391"/>
      <c r="I51" s="391"/>
      <c r="O51" s="5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</row>
    <row r="52" spans="3:15" ht="18.75">
      <c r="C52" s="1"/>
      <c r="D52" s="1"/>
      <c r="E52" s="1"/>
      <c r="F52" s="2"/>
      <c r="G52" s="87"/>
      <c r="H52" s="2"/>
      <c r="I52" s="87"/>
      <c r="J52" s="383"/>
      <c r="K52" s="383"/>
      <c r="L52" s="55"/>
      <c r="M52" s="55"/>
      <c r="N52" s="55"/>
      <c r="O52" s="55"/>
    </row>
    <row r="53" spans="3:15" ht="18.75">
      <c r="C53" s="1"/>
      <c r="D53" s="1"/>
      <c r="E53" s="1"/>
      <c r="F53" s="2"/>
      <c r="G53" s="87"/>
      <c r="H53" s="2"/>
      <c r="I53" s="87"/>
      <c r="J53" s="2"/>
      <c r="K53" s="2"/>
      <c r="L53" s="55"/>
      <c r="M53" s="55"/>
      <c r="N53" s="55"/>
      <c r="O53" s="55"/>
    </row>
    <row r="54" spans="3:15" ht="18.75">
      <c r="C54" s="382"/>
      <c r="D54" s="382"/>
      <c r="E54" s="382"/>
      <c r="F54" s="382"/>
      <c r="G54" s="87"/>
      <c r="H54" s="4"/>
      <c r="I54" s="113"/>
      <c r="J54" s="4"/>
      <c r="K54" s="4"/>
      <c r="L54" s="55"/>
      <c r="M54" s="55"/>
      <c r="N54" s="55"/>
      <c r="O54" s="55"/>
    </row>
    <row r="55" spans="3:15" ht="18.75">
      <c r="C55" s="382"/>
      <c r="D55" s="382"/>
      <c r="E55" s="1"/>
      <c r="F55" s="2"/>
      <c r="G55" s="87"/>
      <c r="H55" s="2"/>
      <c r="I55" s="87"/>
      <c r="J55" s="383"/>
      <c r="K55" s="383"/>
      <c r="L55" s="55"/>
      <c r="M55" s="55"/>
      <c r="N55" s="55"/>
      <c r="O55" s="55"/>
    </row>
    <row r="56" spans="3:15" ht="18.75">
      <c r="C56" s="89"/>
      <c r="D56" s="89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3:15" ht="18.75">
      <c r="C57" s="89"/>
      <c r="D57" s="89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3:15" ht="18.75"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3:15" ht="18.75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3:15" ht="18.75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</sheetData>
  <sheetProtection/>
  <protectedRanges>
    <protectedRange password="CE28" sqref="L1:L2 A1:I2" name="Диапазон9"/>
    <protectedRange password="CE28" sqref="C43:S43" name="Диапазон7"/>
    <protectedRange password="CE28" sqref="D40:S42" name="Диапазон6"/>
    <protectedRange password="CE28" sqref="D30:S30 D32:S36" name="Диапазон5"/>
    <protectedRange password="CE28" sqref="D20:S28" name="Диапазон4"/>
    <protectedRange password="CE28" sqref="D20:S28" name="Диапазон3"/>
    <protectedRange password="CE28" sqref="D20:S28" name="Диапазон2"/>
    <protectedRange password="CE28" sqref="C10:S12 D14:S18" name="Диапазон1"/>
    <protectedRange password="CE28" sqref="A46:A49" name="Диапазон8_2"/>
  </protectedRanges>
  <mergeCells count="28">
    <mergeCell ref="G50:H50"/>
    <mergeCell ref="A10:A12"/>
    <mergeCell ref="B10:B12"/>
    <mergeCell ref="C10:K11"/>
    <mergeCell ref="G49:I49"/>
    <mergeCell ref="G47:I47"/>
    <mergeCell ref="C55:D55"/>
    <mergeCell ref="J55:K55"/>
    <mergeCell ref="L10:S11"/>
    <mergeCell ref="C45:K45"/>
    <mergeCell ref="A50:D50"/>
    <mergeCell ref="A51:B51"/>
    <mergeCell ref="J52:K52"/>
    <mergeCell ref="C54:F54"/>
    <mergeCell ref="C44:I44"/>
    <mergeCell ref="G51:I51"/>
    <mergeCell ref="AS49:BL49"/>
    <mergeCell ref="BM49:CO49"/>
    <mergeCell ref="AS46:CO46"/>
    <mergeCell ref="AS47:BL47"/>
    <mergeCell ref="BM47:CO47"/>
    <mergeCell ref="J1:S1"/>
    <mergeCell ref="J2:S2"/>
    <mergeCell ref="J3:S3"/>
    <mergeCell ref="AS48:CO48"/>
    <mergeCell ref="C9:K9"/>
    <mergeCell ref="C8:K8"/>
    <mergeCell ref="O4:S4"/>
  </mergeCells>
  <printOptions/>
  <pageMargins left="0" right="0" top="0" bottom="0" header="0.18" footer="0.19"/>
  <pageSetup horizontalDpi="600" verticalDpi="600" orientation="landscape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>
    <tabColor indexed="13"/>
  </sheetPr>
  <dimension ref="A1:DF60"/>
  <sheetViews>
    <sheetView view="pageBreakPreview" zoomScale="80" zoomScaleNormal="75" zoomScaleSheetLayoutView="80" workbookViewId="0" topLeftCell="J1">
      <selection activeCell="O5" sqref="O5"/>
    </sheetView>
  </sheetViews>
  <sheetFormatPr defaultColWidth="9.00390625" defaultRowHeight="12.75"/>
  <cols>
    <col min="1" max="1" width="8.75390625" style="88" customWidth="1"/>
    <col min="2" max="2" width="59.875" style="88" customWidth="1"/>
    <col min="3" max="3" width="11.375" style="88" customWidth="1"/>
    <col min="4" max="8" width="13.25390625" style="88" customWidth="1"/>
    <col min="9" max="15" width="13.25390625" style="90" customWidth="1"/>
    <col min="16" max="19" width="13.25390625" style="55" customWidth="1"/>
    <col min="20" max="16384" width="9.125" style="55" customWidth="1"/>
  </cols>
  <sheetData>
    <row r="1" spans="1:22" s="122" customFormat="1" ht="15.75">
      <c r="A1" s="117"/>
      <c r="B1" s="118"/>
      <c r="C1" s="119"/>
      <c r="D1" s="119"/>
      <c r="E1" s="119"/>
      <c r="F1" s="119"/>
      <c r="G1" s="120"/>
      <c r="H1" s="119"/>
      <c r="I1" s="121"/>
      <c r="J1" s="375" t="s">
        <v>55</v>
      </c>
      <c r="K1" s="375"/>
      <c r="L1" s="375"/>
      <c r="M1" s="375"/>
      <c r="N1" s="375"/>
      <c r="O1" s="375"/>
      <c r="P1" s="375"/>
      <c r="Q1" s="375"/>
      <c r="R1" s="375"/>
      <c r="S1" s="375"/>
      <c r="T1" s="120"/>
      <c r="U1" s="120"/>
      <c r="V1" s="120"/>
    </row>
    <row r="2" spans="1:19" s="122" customFormat="1" ht="15.75">
      <c r="A2" s="117"/>
      <c r="B2" s="123"/>
      <c r="C2" s="124"/>
      <c r="D2" s="124"/>
      <c r="E2" s="124"/>
      <c r="F2" s="124"/>
      <c r="G2" s="125"/>
      <c r="H2" s="124"/>
      <c r="I2" s="124"/>
      <c r="J2" s="376" t="s">
        <v>12</v>
      </c>
      <c r="K2" s="376"/>
      <c r="L2" s="376"/>
      <c r="M2" s="376"/>
      <c r="N2" s="376"/>
      <c r="O2" s="376"/>
      <c r="P2" s="376"/>
      <c r="Q2" s="376"/>
      <c r="R2" s="376"/>
      <c r="S2" s="376"/>
    </row>
    <row r="3" spans="1:19" s="122" customFormat="1" ht="15.75">
      <c r="A3" s="127"/>
      <c r="B3" s="127"/>
      <c r="C3" s="124"/>
      <c r="D3" s="124"/>
      <c r="E3" s="124"/>
      <c r="F3" s="124"/>
      <c r="G3" s="125"/>
      <c r="H3" s="124"/>
      <c r="I3" s="124"/>
      <c r="J3" s="376" t="s">
        <v>94</v>
      </c>
      <c r="K3" s="376"/>
      <c r="L3" s="376"/>
      <c r="M3" s="376"/>
      <c r="N3" s="376"/>
      <c r="O3" s="376"/>
      <c r="P3" s="376"/>
      <c r="Q3" s="376"/>
      <c r="R3" s="376"/>
      <c r="S3" s="376"/>
    </row>
    <row r="4" spans="1:19" s="122" customFormat="1" ht="15.75">
      <c r="A4" s="127"/>
      <c r="B4" s="127"/>
      <c r="C4" s="124"/>
      <c r="D4" s="124"/>
      <c r="E4" s="124"/>
      <c r="F4" s="124"/>
      <c r="G4" s="125"/>
      <c r="H4" s="124"/>
      <c r="I4" s="124"/>
      <c r="J4" s="126"/>
      <c r="K4" s="126"/>
      <c r="L4" s="126"/>
      <c r="M4" s="126"/>
      <c r="N4" s="126"/>
      <c r="O4" s="380" t="s">
        <v>279</v>
      </c>
      <c r="P4" s="380"/>
      <c r="Q4" s="380"/>
      <c r="R4" s="380"/>
      <c r="S4" s="380"/>
    </row>
    <row r="5" spans="1:26" s="122" customFormat="1" ht="15.75">
      <c r="A5" s="127"/>
      <c r="B5" s="127"/>
      <c r="C5" s="124" t="s">
        <v>33</v>
      </c>
      <c r="D5" s="124"/>
      <c r="E5" s="124"/>
      <c r="F5" s="124"/>
      <c r="G5" s="125"/>
      <c r="H5" s="124"/>
      <c r="I5" s="124"/>
      <c r="J5" s="124"/>
      <c r="K5" s="126"/>
      <c r="L5" s="124"/>
      <c r="M5" s="126"/>
      <c r="N5" s="126"/>
      <c r="O5" s="126"/>
      <c r="P5" s="126"/>
      <c r="Q5" s="126"/>
      <c r="R5" s="126"/>
      <c r="S5" s="126"/>
      <c r="T5" s="129"/>
      <c r="U5" s="129"/>
      <c r="V5" s="129"/>
      <c r="W5" s="129"/>
      <c r="X5" s="129"/>
      <c r="Y5" s="129"/>
      <c r="Z5" s="129"/>
    </row>
    <row r="6" spans="1:19" s="122" customFormat="1" ht="15.75">
      <c r="A6" s="127"/>
      <c r="B6" s="128"/>
      <c r="C6" s="120" t="s">
        <v>256</v>
      </c>
      <c r="D6" s="120"/>
      <c r="E6" s="131"/>
      <c r="F6" s="131"/>
      <c r="G6" s="131"/>
      <c r="H6" s="131"/>
      <c r="I6" s="131"/>
      <c r="J6" s="131"/>
      <c r="K6" s="131"/>
      <c r="L6" s="124"/>
      <c r="M6" s="126"/>
      <c r="N6" s="126"/>
      <c r="O6" s="126"/>
      <c r="P6" s="126"/>
      <c r="Q6" s="126"/>
      <c r="R6" s="126"/>
      <c r="S6" s="126"/>
    </row>
    <row r="7" spans="1:19" s="122" customFormat="1" ht="15.75">
      <c r="A7" s="127"/>
      <c r="B7" s="128"/>
      <c r="C7" s="130"/>
      <c r="D7" s="130"/>
      <c r="E7" s="121"/>
      <c r="F7" s="121"/>
      <c r="G7" s="121"/>
      <c r="H7" s="121"/>
      <c r="I7" s="121"/>
      <c r="J7" s="121"/>
      <c r="K7" s="121"/>
      <c r="L7" s="124"/>
      <c r="M7" s="126"/>
      <c r="N7" s="126"/>
      <c r="O7" s="126"/>
      <c r="P7" s="126"/>
      <c r="Q7" s="126"/>
      <c r="R7" s="126"/>
      <c r="S7" s="126"/>
    </row>
    <row r="8" spans="1:19" s="122" customFormat="1" ht="15.75">
      <c r="A8" s="127"/>
      <c r="B8" s="128"/>
      <c r="C8" s="379" t="s">
        <v>112</v>
      </c>
      <c r="D8" s="379"/>
      <c r="E8" s="379"/>
      <c r="F8" s="379"/>
      <c r="G8" s="379"/>
      <c r="H8" s="379"/>
      <c r="I8" s="379"/>
      <c r="J8" s="379"/>
      <c r="K8" s="379"/>
      <c r="L8" s="124"/>
      <c r="M8" s="126"/>
      <c r="N8" s="126"/>
      <c r="O8" s="126"/>
      <c r="P8" s="126"/>
      <c r="Q8" s="126"/>
      <c r="R8" s="126"/>
      <c r="S8" s="126"/>
    </row>
    <row r="9" spans="1:19" s="122" customFormat="1" ht="15.75">
      <c r="A9" s="127"/>
      <c r="B9" s="128"/>
      <c r="C9" s="378" t="s">
        <v>13</v>
      </c>
      <c r="D9" s="378"/>
      <c r="E9" s="378"/>
      <c r="F9" s="378"/>
      <c r="G9" s="378"/>
      <c r="H9" s="378"/>
      <c r="I9" s="378"/>
      <c r="J9" s="378"/>
      <c r="K9" s="378"/>
      <c r="L9" s="124"/>
      <c r="M9" s="126"/>
      <c r="N9" s="126"/>
      <c r="O9" s="126"/>
      <c r="P9" s="126"/>
      <c r="Q9" s="126"/>
      <c r="R9" s="126"/>
      <c r="S9" s="126"/>
    </row>
    <row r="10" spans="1:19" ht="19.5" customHeight="1">
      <c r="A10" s="393" t="s">
        <v>14</v>
      </c>
      <c r="B10" s="396" t="s">
        <v>2</v>
      </c>
      <c r="C10" s="399" t="s">
        <v>252</v>
      </c>
      <c r="D10" s="384"/>
      <c r="E10" s="384"/>
      <c r="F10" s="384"/>
      <c r="G10" s="384"/>
      <c r="H10" s="384"/>
      <c r="I10" s="384"/>
      <c r="J10" s="384"/>
      <c r="K10" s="384"/>
      <c r="L10" s="384" t="s">
        <v>34</v>
      </c>
      <c r="M10" s="384"/>
      <c r="N10" s="384"/>
      <c r="O10" s="384"/>
      <c r="P10" s="384"/>
      <c r="Q10" s="384"/>
      <c r="R10" s="384"/>
      <c r="S10" s="385"/>
    </row>
    <row r="11" spans="1:19" ht="19.5" customHeight="1">
      <c r="A11" s="394"/>
      <c r="B11" s="397"/>
      <c r="C11" s="400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7"/>
    </row>
    <row r="12" spans="1:19" ht="19.5" customHeight="1">
      <c r="A12" s="395"/>
      <c r="B12" s="398"/>
      <c r="C12" s="56" t="s">
        <v>35</v>
      </c>
      <c r="D12" s="57" t="s">
        <v>36</v>
      </c>
      <c r="E12" s="57" t="s">
        <v>37</v>
      </c>
      <c r="F12" s="57" t="s">
        <v>38</v>
      </c>
      <c r="G12" s="56" t="s">
        <v>39</v>
      </c>
      <c r="H12" s="57" t="s">
        <v>40</v>
      </c>
      <c r="I12" s="57" t="s">
        <v>41</v>
      </c>
      <c r="J12" s="57" t="s">
        <v>42</v>
      </c>
      <c r="K12" s="56" t="s">
        <v>43</v>
      </c>
      <c r="L12" s="57" t="s">
        <v>44</v>
      </c>
      <c r="M12" s="57" t="s">
        <v>45</v>
      </c>
      <c r="N12" s="57" t="s">
        <v>46</v>
      </c>
      <c r="O12" s="56" t="s">
        <v>47</v>
      </c>
      <c r="P12" s="57" t="s">
        <v>48</v>
      </c>
      <c r="Q12" s="57" t="s">
        <v>49</v>
      </c>
      <c r="R12" s="57" t="s">
        <v>50</v>
      </c>
      <c r="S12" s="56" t="s">
        <v>51</v>
      </c>
    </row>
    <row r="13" spans="1:19" s="61" customFormat="1" ht="15.75">
      <c r="A13" s="58">
        <v>1</v>
      </c>
      <c r="B13" s="58">
        <v>2</v>
      </c>
      <c r="C13" s="59">
        <v>3</v>
      </c>
      <c r="D13" s="60">
        <v>4</v>
      </c>
      <c r="E13" s="59">
        <v>5</v>
      </c>
      <c r="F13" s="60">
        <v>6</v>
      </c>
      <c r="G13" s="59">
        <v>7</v>
      </c>
      <c r="H13" s="60">
        <v>8</v>
      </c>
      <c r="I13" s="59">
        <v>9</v>
      </c>
      <c r="J13" s="60">
        <v>10</v>
      </c>
      <c r="K13" s="59">
        <v>11</v>
      </c>
      <c r="L13" s="60">
        <v>12</v>
      </c>
      <c r="M13" s="59">
        <v>13</v>
      </c>
      <c r="N13" s="60">
        <v>14</v>
      </c>
      <c r="O13" s="59">
        <v>15</v>
      </c>
      <c r="P13" s="60">
        <v>16</v>
      </c>
      <c r="Q13" s="59">
        <v>17</v>
      </c>
      <c r="R13" s="60">
        <v>18</v>
      </c>
      <c r="S13" s="59">
        <v>19</v>
      </c>
    </row>
    <row r="14" spans="1:19" s="66" customFormat="1" ht="37.5" customHeight="1">
      <c r="A14" s="62">
        <v>1</v>
      </c>
      <c r="B14" s="63" t="s">
        <v>16</v>
      </c>
      <c r="C14" s="64">
        <f aca="true" t="shared" si="0" ref="C14:C31">G14+K14+O14+S14</f>
        <v>0</v>
      </c>
      <c r="D14" s="65">
        <f>SUM(D15:D18)</f>
        <v>0</v>
      </c>
      <c r="E14" s="65">
        <f>SUM(E15:E18)</f>
        <v>0</v>
      </c>
      <c r="F14" s="65">
        <f>SUM(F15:F18)</f>
        <v>0</v>
      </c>
      <c r="G14" s="64">
        <f aca="true" t="shared" si="1" ref="G14:G30">D14+E14+F14</f>
        <v>0</v>
      </c>
      <c r="H14" s="65">
        <f>SUM(H15:H18)</f>
        <v>0</v>
      </c>
      <c r="I14" s="65">
        <f>SUM(I15:I18)</f>
        <v>0</v>
      </c>
      <c r="J14" s="65">
        <f>SUM(J15:J18)</f>
        <v>0</v>
      </c>
      <c r="K14" s="64">
        <f aca="true" t="shared" si="2" ref="K14:K30">H14+I14+J14</f>
        <v>0</v>
      </c>
      <c r="L14" s="65">
        <f>SUM(L15:L18)</f>
        <v>0</v>
      </c>
      <c r="M14" s="65">
        <f>SUM(M15:M18)</f>
        <v>0</v>
      </c>
      <c r="N14" s="65">
        <f>SUM(N15:N18)</f>
        <v>0</v>
      </c>
      <c r="O14" s="64">
        <f>L14+M14+N14</f>
        <v>0</v>
      </c>
      <c r="P14" s="65">
        <f>SUM(P15:P18)</f>
        <v>0</v>
      </c>
      <c r="Q14" s="65">
        <f>SUM(Q15:Q18)</f>
        <v>0</v>
      </c>
      <c r="R14" s="65">
        <f>SUM(R15:R18)</f>
        <v>0</v>
      </c>
      <c r="S14" s="64">
        <f aca="true" t="shared" si="3" ref="S14:S30">P14+Q14+R14</f>
        <v>0</v>
      </c>
    </row>
    <row r="15" spans="1:26" s="66" customFormat="1" ht="18.75">
      <c r="A15" s="67" t="s">
        <v>17</v>
      </c>
      <c r="B15" s="68" t="s">
        <v>18</v>
      </c>
      <c r="C15" s="69">
        <f t="shared" si="0"/>
        <v>0</v>
      </c>
      <c r="D15" s="70"/>
      <c r="E15" s="70"/>
      <c r="F15" s="70"/>
      <c r="G15" s="69">
        <f t="shared" si="1"/>
        <v>0</v>
      </c>
      <c r="H15" s="70"/>
      <c r="I15" s="70"/>
      <c r="J15" s="135"/>
      <c r="K15" s="69">
        <f t="shared" si="2"/>
        <v>0</v>
      </c>
      <c r="L15" s="70"/>
      <c r="M15" s="70"/>
      <c r="N15" s="70"/>
      <c r="O15" s="69">
        <f>L15+M15+N15</f>
        <v>0</v>
      </c>
      <c r="P15" s="70"/>
      <c r="Q15" s="70"/>
      <c r="R15" s="70"/>
      <c r="S15" s="69">
        <f t="shared" si="3"/>
        <v>0</v>
      </c>
      <c r="T15" s="71"/>
      <c r="U15" s="71"/>
      <c r="V15" s="71"/>
      <c r="W15" s="71"/>
      <c r="X15" s="71"/>
      <c r="Y15" s="71"/>
      <c r="Z15" s="71"/>
    </row>
    <row r="16" spans="1:26" s="66" customFormat="1" ht="18.75">
      <c r="A16" s="67" t="s">
        <v>19</v>
      </c>
      <c r="B16" s="68" t="s">
        <v>20</v>
      </c>
      <c r="C16" s="69">
        <f t="shared" si="0"/>
        <v>0</v>
      </c>
      <c r="D16" s="70"/>
      <c r="E16" s="70"/>
      <c r="F16" s="70"/>
      <c r="G16" s="69">
        <f t="shared" si="1"/>
        <v>0</v>
      </c>
      <c r="H16" s="70"/>
      <c r="I16" s="70"/>
      <c r="J16" s="135"/>
      <c r="K16" s="69">
        <f t="shared" si="2"/>
        <v>0</v>
      </c>
      <c r="L16" s="70"/>
      <c r="M16" s="70"/>
      <c r="N16" s="70"/>
      <c r="O16" s="69">
        <f>L16+M16+N16</f>
        <v>0</v>
      </c>
      <c r="P16" s="70"/>
      <c r="Q16" s="70"/>
      <c r="R16" s="70"/>
      <c r="S16" s="69">
        <f t="shared" si="3"/>
        <v>0</v>
      </c>
      <c r="T16" s="71"/>
      <c r="U16" s="71"/>
      <c r="V16" s="71"/>
      <c r="W16" s="71"/>
      <c r="X16" s="71"/>
      <c r="Y16" s="71"/>
      <c r="Z16" s="71"/>
    </row>
    <row r="17" spans="1:19" s="66" customFormat="1" ht="56.25">
      <c r="A17" s="67"/>
      <c r="B17" s="68" t="s">
        <v>64</v>
      </c>
      <c r="C17" s="69">
        <f t="shared" si="0"/>
        <v>0</v>
      </c>
      <c r="D17" s="73"/>
      <c r="E17" s="73"/>
      <c r="F17" s="73"/>
      <c r="G17" s="69">
        <f t="shared" si="1"/>
        <v>0</v>
      </c>
      <c r="H17" s="73"/>
      <c r="I17" s="73"/>
      <c r="J17" s="73"/>
      <c r="K17" s="69">
        <f t="shared" si="2"/>
        <v>0</v>
      </c>
      <c r="L17" s="73"/>
      <c r="M17" s="73"/>
      <c r="N17" s="73"/>
      <c r="O17" s="69">
        <f>L17+M17+N17</f>
        <v>0</v>
      </c>
      <c r="P17" s="73"/>
      <c r="Q17" s="73"/>
      <c r="R17" s="73"/>
      <c r="S17" s="69">
        <f t="shared" si="3"/>
        <v>0</v>
      </c>
    </row>
    <row r="18" spans="1:19" s="66" customFormat="1" ht="18.75">
      <c r="A18" s="67" t="s">
        <v>21</v>
      </c>
      <c r="B18" s="72" t="s">
        <v>22</v>
      </c>
      <c r="C18" s="69">
        <f t="shared" si="0"/>
        <v>0</v>
      </c>
      <c r="D18" s="73"/>
      <c r="E18" s="73"/>
      <c r="F18" s="73"/>
      <c r="G18" s="69">
        <f t="shared" si="1"/>
        <v>0</v>
      </c>
      <c r="H18" s="73"/>
      <c r="I18" s="73"/>
      <c r="J18" s="73"/>
      <c r="K18" s="69">
        <f t="shared" si="2"/>
        <v>0</v>
      </c>
      <c r="L18" s="73"/>
      <c r="M18" s="73"/>
      <c r="N18" s="73"/>
      <c r="O18" s="69">
        <f>L18+M18+N18</f>
        <v>0</v>
      </c>
      <c r="P18" s="73"/>
      <c r="Q18" s="73"/>
      <c r="R18" s="73"/>
      <c r="S18" s="69">
        <f t="shared" si="3"/>
        <v>0</v>
      </c>
    </row>
    <row r="19" spans="1:19" s="66" customFormat="1" ht="18.75">
      <c r="A19" s="100" t="s">
        <v>75</v>
      </c>
      <c r="B19" s="101" t="s">
        <v>85</v>
      </c>
      <c r="C19" s="82">
        <f t="shared" si="0"/>
        <v>0</v>
      </c>
      <c r="D19" s="83"/>
      <c r="E19" s="83"/>
      <c r="F19" s="83"/>
      <c r="G19" s="82">
        <f t="shared" si="1"/>
        <v>0</v>
      </c>
      <c r="H19" s="83"/>
      <c r="I19" s="83"/>
      <c r="J19" s="83"/>
      <c r="K19" s="82">
        <f t="shared" si="2"/>
        <v>0</v>
      </c>
      <c r="L19" s="83"/>
      <c r="M19" s="83"/>
      <c r="N19" s="83"/>
      <c r="O19" s="82">
        <v>0</v>
      </c>
      <c r="P19" s="83"/>
      <c r="Q19" s="83"/>
      <c r="R19" s="83"/>
      <c r="S19" s="82">
        <f t="shared" si="3"/>
        <v>0</v>
      </c>
    </row>
    <row r="20" spans="1:19" s="66" customFormat="1" ht="18.75">
      <c r="A20" s="76" t="s">
        <v>79</v>
      </c>
      <c r="B20" s="102" t="s">
        <v>78</v>
      </c>
      <c r="C20" s="78">
        <f t="shared" si="0"/>
        <v>0</v>
      </c>
      <c r="D20" s="79"/>
      <c r="E20" s="79"/>
      <c r="F20" s="79"/>
      <c r="G20" s="78">
        <f t="shared" si="1"/>
        <v>0</v>
      </c>
      <c r="H20" s="79"/>
      <c r="I20" s="79"/>
      <c r="J20" s="79"/>
      <c r="K20" s="78">
        <f t="shared" si="2"/>
        <v>0</v>
      </c>
      <c r="L20" s="79"/>
      <c r="M20" s="79"/>
      <c r="N20" s="79"/>
      <c r="O20" s="78">
        <f aca="true" t="shared" si="4" ref="O20:O30">L20+M20+N20</f>
        <v>0</v>
      </c>
      <c r="P20" s="79"/>
      <c r="Q20" s="79"/>
      <c r="R20" s="79"/>
      <c r="S20" s="78">
        <f t="shared" si="3"/>
        <v>0</v>
      </c>
    </row>
    <row r="21" spans="1:19" s="66" customFormat="1" ht="18.75">
      <c r="A21" s="76" t="s">
        <v>80</v>
      </c>
      <c r="B21" s="102" t="s">
        <v>10</v>
      </c>
      <c r="C21" s="78">
        <f t="shared" si="0"/>
        <v>0</v>
      </c>
      <c r="D21" s="79"/>
      <c r="E21" s="79"/>
      <c r="F21" s="79"/>
      <c r="G21" s="78">
        <f t="shared" si="1"/>
        <v>0</v>
      </c>
      <c r="H21" s="79"/>
      <c r="I21" s="79"/>
      <c r="J21" s="79"/>
      <c r="K21" s="78">
        <f t="shared" si="2"/>
        <v>0</v>
      </c>
      <c r="L21" s="79"/>
      <c r="M21" s="79"/>
      <c r="N21" s="79"/>
      <c r="O21" s="78">
        <f t="shared" si="4"/>
        <v>0</v>
      </c>
      <c r="P21" s="79"/>
      <c r="Q21" s="79"/>
      <c r="R21" s="79"/>
      <c r="S21" s="78">
        <f t="shared" si="3"/>
        <v>0</v>
      </c>
    </row>
    <row r="22" spans="1:19" s="66" customFormat="1" ht="18.75">
      <c r="A22" s="76" t="s">
        <v>81</v>
      </c>
      <c r="B22" s="102" t="s">
        <v>86</v>
      </c>
      <c r="C22" s="78">
        <f t="shared" si="0"/>
        <v>0</v>
      </c>
      <c r="D22" s="79">
        <f>SUM(D24:D26)</f>
        <v>0</v>
      </c>
      <c r="E22" s="79">
        <f>SUM(E24:E26)</f>
        <v>0</v>
      </c>
      <c r="F22" s="79">
        <f>SUM(F24:F26)</f>
        <v>0</v>
      </c>
      <c r="G22" s="78">
        <f t="shared" si="1"/>
        <v>0</v>
      </c>
      <c r="H22" s="79">
        <f>SUM(H24:H26)</f>
        <v>0</v>
      </c>
      <c r="I22" s="79">
        <f>SUM(I24:I26)</f>
        <v>0</v>
      </c>
      <c r="J22" s="79">
        <f>SUM(J24:J26)</f>
        <v>0</v>
      </c>
      <c r="K22" s="78">
        <f t="shared" si="2"/>
        <v>0</v>
      </c>
      <c r="L22" s="79">
        <f>SUM(L24:L26)</f>
        <v>0</v>
      </c>
      <c r="M22" s="79">
        <f>SUM(M24:M26)</f>
        <v>0</v>
      </c>
      <c r="N22" s="79">
        <f>SUM(N24:N26)</f>
        <v>0</v>
      </c>
      <c r="O22" s="78">
        <f t="shared" si="4"/>
        <v>0</v>
      </c>
      <c r="P22" s="79">
        <f>SUM(P24:P26)</f>
        <v>0</v>
      </c>
      <c r="Q22" s="79">
        <f>SUM(Q24:Q26)</f>
        <v>0</v>
      </c>
      <c r="R22" s="79">
        <f>SUM(R24:R26)</f>
        <v>0</v>
      </c>
      <c r="S22" s="78">
        <f t="shared" si="3"/>
        <v>0</v>
      </c>
    </row>
    <row r="23" spans="1:19" s="66" customFormat="1" ht="18.75">
      <c r="A23" s="76"/>
      <c r="B23" s="103" t="s">
        <v>3</v>
      </c>
      <c r="C23" s="78">
        <f t="shared" si="0"/>
        <v>0</v>
      </c>
      <c r="D23" s="79"/>
      <c r="E23" s="79"/>
      <c r="F23" s="79"/>
      <c r="G23" s="78">
        <f t="shared" si="1"/>
        <v>0</v>
      </c>
      <c r="H23" s="79"/>
      <c r="I23" s="79"/>
      <c r="J23" s="79"/>
      <c r="K23" s="78">
        <f t="shared" si="2"/>
        <v>0</v>
      </c>
      <c r="L23" s="79"/>
      <c r="M23" s="79"/>
      <c r="N23" s="79"/>
      <c r="O23" s="78">
        <f t="shared" si="4"/>
        <v>0</v>
      </c>
      <c r="P23" s="79"/>
      <c r="Q23" s="79"/>
      <c r="R23" s="79"/>
      <c r="S23" s="78">
        <f t="shared" si="3"/>
        <v>0</v>
      </c>
    </row>
    <row r="24" spans="1:19" s="66" customFormat="1" ht="18.75">
      <c r="A24" s="76" t="s">
        <v>82</v>
      </c>
      <c r="B24" s="103" t="s">
        <v>56</v>
      </c>
      <c r="C24" s="78">
        <f t="shared" si="0"/>
        <v>0</v>
      </c>
      <c r="D24" s="79"/>
      <c r="E24" s="79"/>
      <c r="F24" s="79"/>
      <c r="G24" s="78">
        <f t="shared" si="1"/>
        <v>0</v>
      </c>
      <c r="H24" s="79"/>
      <c r="I24" s="79"/>
      <c r="J24" s="79"/>
      <c r="K24" s="78">
        <f t="shared" si="2"/>
        <v>0</v>
      </c>
      <c r="L24" s="79"/>
      <c r="M24" s="79"/>
      <c r="N24" s="79"/>
      <c r="O24" s="78">
        <f t="shared" si="4"/>
        <v>0</v>
      </c>
      <c r="P24" s="79"/>
      <c r="Q24" s="79"/>
      <c r="R24" s="79"/>
      <c r="S24" s="78">
        <f t="shared" si="3"/>
        <v>0</v>
      </c>
    </row>
    <row r="25" spans="1:19" s="66" customFormat="1" ht="18.75">
      <c r="A25" s="76" t="s">
        <v>83</v>
      </c>
      <c r="B25" s="103" t="s">
        <v>57</v>
      </c>
      <c r="C25" s="78">
        <f t="shared" si="0"/>
        <v>0</v>
      </c>
      <c r="D25" s="79"/>
      <c r="E25" s="79"/>
      <c r="F25" s="79"/>
      <c r="G25" s="78">
        <f t="shared" si="1"/>
        <v>0</v>
      </c>
      <c r="H25" s="79"/>
      <c r="I25" s="79"/>
      <c r="J25" s="79"/>
      <c r="K25" s="78">
        <f t="shared" si="2"/>
        <v>0</v>
      </c>
      <c r="L25" s="79"/>
      <c r="M25" s="79"/>
      <c r="N25" s="79"/>
      <c r="O25" s="78">
        <f t="shared" si="4"/>
        <v>0</v>
      </c>
      <c r="P25" s="79"/>
      <c r="Q25" s="79"/>
      <c r="R25" s="79"/>
      <c r="S25" s="78">
        <f t="shared" si="3"/>
        <v>0</v>
      </c>
    </row>
    <row r="26" spans="1:19" s="66" customFormat="1" ht="37.5" customHeight="1">
      <c r="A26" s="76" t="s">
        <v>84</v>
      </c>
      <c r="B26" s="103" t="s">
        <v>58</v>
      </c>
      <c r="C26" s="78">
        <f t="shared" si="0"/>
        <v>0</v>
      </c>
      <c r="D26" s="79"/>
      <c r="E26" s="79"/>
      <c r="F26" s="79"/>
      <c r="G26" s="78">
        <f t="shared" si="1"/>
        <v>0</v>
      </c>
      <c r="H26" s="79"/>
      <c r="I26" s="79"/>
      <c r="J26" s="79"/>
      <c r="K26" s="78">
        <f t="shared" si="2"/>
        <v>0</v>
      </c>
      <c r="L26" s="79"/>
      <c r="M26" s="79"/>
      <c r="N26" s="79"/>
      <c r="O26" s="78">
        <f t="shared" si="4"/>
        <v>0</v>
      </c>
      <c r="P26" s="79"/>
      <c r="Q26" s="79"/>
      <c r="R26" s="79"/>
      <c r="S26" s="78">
        <f t="shared" si="3"/>
        <v>0</v>
      </c>
    </row>
    <row r="27" spans="1:19" s="66" customFormat="1" ht="37.5">
      <c r="A27" s="74" t="s">
        <v>76</v>
      </c>
      <c r="B27" s="75" t="s">
        <v>65</v>
      </c>
      <c r="C27" s="82">
        <f t="shared" si="0"/>
        <v>0</v>
      </c>
      <c r="D27" s="83"/>
      <c r="E27" s="83"/>
      <c r="F27" s="83"/>
      <c r="G27" s="82">
        <f t="shared" si="1"/>
        <v>0</v>
      </c>
      <c r="H27" s="83"/>
      <c r="I27" s="83"/>
      <c r="J27" s="83"/>
      <c r="K27" s="82">
        <f t="shared" si="2"/>
        <v>0</v>
      </c>
      <c r="L27" s="83"/>
      <c r="M27" s="83"/>
      <c r="N27" s="83"/>
      <c r="O27" s="82">
        <f t="shared" si="4"/>
        <v>0</v>
      </c>
      <c r="P27" s="83"/>
      <c r="Q27" s="83"/>
      <c r="R27" s="83"/>
      <c r="S27" s="82">
        <f t="shared" si="3"/>
        <v>0</v>
      </c>
    </row>
    <row r="28" spans="1:19" s="66" customFormat="1" ht="37.5">
      <c r="A28" s="74" t="s">
        <v>23</v>
      </c>
      <c r="B28" s="75" t="s">
        <v>66</v>
      </c>
      <c r="C28" s="82">
        <f t="shared" si="0"/>
        <v>9.3</v>
      </c>
      <c r="D28" s="83"/>
      <c r="E28" s="83"/>
      <c r="F28" s="83"/>
      <c r="G28" s="82">
        <f t="shared" si="1"/>
        <v>0</v>
      </c>
      <c r="H28" s="83">
        <v>9.3</v>
      </c>
      <c r="I28" s="83"/>
      <c r="J28" s="83"/>
      <c r="K28" s="82">
        <f t="shared" si="2"/>
        <v>9.3</v>
      </c>
      <c r="L28" s="83"/>
      <c r="M28" s="83"/>
      <c r="N28" s="83"/>
      <c r="O28" s="82">
        <f t="shared" si="4"/>
        <v>0</v>
      </c>
      <c r="P28" s="83"/>
      <c r="Q28" s="83"/>
      <c r="R28" s="83"/>
      <c r="S28" s="82">
        <f t="shared" si="3"/>
        <v>0</v>
      </c>
    </row>
    <row r="29" spans="1:19" s="66" customFormat="1" ht="18.75">
      <c r="A29" s="76" t="s">
        <v>24</v>
      </c>
      <c r="B29" s="77" t="s">
        <v>67</v>
      </c>
      <c r="C29" s="78">
        <f t="shared" si="0"/>
        <v>0</v>
      </c>
      <c r="D29" s="79"/>
      <c r="E29" s="79"/>
      <c r="F29" s="79"/>
      <c r="G29" s="78">
        <f t="shared" si="1"/>
        <v>0</v>
      </c>
      <c r="H29" s="79"/>
      <c r="I29" s="79"/>
      <c r="J29" s="79"/>
      <c r="K29" s="78">
        <f t="shared" si="2"/>
        <v>0</v>
      </c>
      <c r="L29" s="79"/>
      <c r="M29" s="79"/>
      <c r="N29" s="79"/>
      <c r="O29" s="78">
        <f t="shared" si="4"/>
        <v>0</v>
      </c>
      <c r="P29" s="79"/>
      <c r="Q29" s="79"/>
      <c r="R29" s="79"/>
      <c r="S29" s="78">
        <f t="shared" si="3"/>
        <v>0</v>
      </c>
    </row>
    <row r="30" spans="1:19" s="66" customFormat="1" ht="18.75">
      <c r="A30" s="74" t="s">
        <v>25</v>
      </c>
      <c r="B30" s="75" t="s">
        <v>68</v>
      </c>
      <c r="C30" s="82">
        <f t="shared" si="0"/>
        <v>0</v>
      </c>
      <c r="D30" s="83"/>
      <c r="E30" s="83"/>
      <c r="F30" s="83"/>
      <c r="G30" s="82">
        <f t="shared" si="1"/>
        <v>0</v>
      </c>
      <c r="H30" s="83"/>
      <c r="I30" s="83"/>
      <c r="J30" s="83"/>
      <c r="K30" s="82">
        <f t="shared" si="2"/>
        <v>0</v>
      </c>
      <c r="L30" s="83"/>
      <c r="M30" s="83"/>
      <c r="N30" s="83"/>
      <c r="O30" s="82">
        <f t="shared" si="4"/>
        <v>0</v>
      </c>
      <c r="P30" s="83"/>
      <c r="Q30" s="83"/>
      <c r="R30" s="83"/>
      <c r="S30" s="82">
        <f t="shared" si="3"/>
        <v>0</v>
      </c>
    </row>
    <row r="31" spans="1:19" s="66" customFormat="1" ht="18.75">
      <c r="A31" s="74" t="s">
        <v>77</v>
      </c>
      <c r="B31" s="75" t="s">
        <v>95</v>
      </c>
      <c r="C31" s="82">
        <f t="shared" si="0"/>
        <v>0</v>
      </c>
      <c r="D31" s="83"/>
      <c r="E31" s="83"/>
      <c r="F31" s="83"/>
      <c r="G31" s="82"/>
      <c r="H31" s="83"/>
      <c r="I31" s="83"/>
      <c r="J31" s="83"/>
      <c r="K31" s="82"/>
      <c r="L31" s="83"/>
      <c r="M31" s="83"/>
      <c r="N31" s="83"/>
      <c r="O31" s="82"/>
      <c r="P31" s="83"/>
      <c r="Q31" s="83"/>
      <c r="R31" s="83"/>
      <c r="S31" s="82"/>
    </row>
    <row r="32" spans="1:19" s="66" customFormat="1" ht="18.75">
      <c r="A32" s="74" t="s">
        <v>26</v>
      </c>
      <c r="B32" s="75" t="s">
        <v>69</v>
      </c>
      <c r="C32" s="105">
        <f>SUM(C33:C34)</f>
        <v>0</v>
      </c>
      <c r="D32" s="83"/>
      <c r="E32" s="83"/>
      <c r="F32" s="83"/>
      <c r="G32" s="82">
        <f aca="true" t="shared" si="5" ref="G32:G41">D32+E32+F32</f>
        <v>0</v>
      </c>
      <c r="H32" s="83"/>
      <c r="I32" s="83"/>
      <c r="J32" s="83"/>
      <c r="K32" s="82">
        <f aca="true" t="shared" si="6" ref="K32:K41">H32+I32+J32</f>
        <v>0</v>
      </c>
      <c r="L32" s="83"/>
      <c r="M32" s="83"/>
      <c r="N32" s="83"/>
      <c r="O32" s="82">
        <f aca="true" t="shared" si="7" ref="O32:O41">L32+M32+N32</f>
        <v>0</v>
      </c>
      <c r="P32" s="83"/>
      <c r="Q32" s="83"/>
      <c r="R32" s="83"/>
      <c r="S32" s="82">
        <f aca="true" t="shared" si="8" ref="S32:S41">P32+Q32+R32</f>
        <v>0</v>
      </c>
    </row>
    <row r="33" spans="1:19" s="66" customFormat="1" ht="18.75">
      <c r="A33" s="76" t="s">
        <v>27</v>
      </c>
      <c r="B33" s="77" t="s">
        <v>70</v>
      </c>
      <c r="C33" s="106">
        <f>SUM(G33,K33,O33,S33)</f>
        <v>0</v>
      </c>
      <c r="D33" s="79"/>
      <c r="E33" s="79"/>
      <c r="F33" s="79"/>
      <c r="G33" s="78">
        <f t="shared" si="5"/>
        <v>0</v>
      </c>
      <c r="H33" s="79"/>
      <c r="I33" s="79"/>
      <c r="J33" s="79"/>
      <c r="K33" s="78">
        <f t="shared" si="6"/>
        <v>0</v>
      </c>
      <c r="L33" s="79"/>
      <c r="M33" s="79"/>
      <c r="N33" s="79"/>
      <c r="O33" s="78">
        <f t="shared" si="7"/>
        <v>0</v>
      </c>
      <c r="P33" s="79"/>
      <c r="Q33" s="79"/>
      <c r="R33" s="79"/>
      <c r="S33" s="78">
        <f t="shared" si="8"/>
        <v>0</v>
      </c>
    </row>
    <row r="34" spans="1:19" s="66" customFormat="1" ht="37.5">
      <c r="A34" s="76" t="s">
        <v>87</v>
      </c>
      <c r="B34" s="77" t="s">
        <v>60</v>
      </c>
      <c r="C34" s="106">
        <f>SUM(D34:H34)</f>
        <v>0</v>
      </c>
      <c r="D34" s="79"/>
      <c r="E34" s="79"/>
      <c r="F34" s="79"/>
      <c r="G34" s="78">
        <f t="shared" si="5"/>
        <v>0</v>
      </c>
      <c r="H34" s="79"/>
      <c r="I34" s="79"/>
      <c r="J34" s="79"/>
      <c r="K34" s="78">
        <f t="shared" si="6"/>
        <v>0</v>
      </c>
      <c r="L34" s="79"/>
      <c r="M34" s="79"/>
      <c r="N34" s="79"/>
      <c r="O34" s="78">
        <f t="shared" si="7"/>
        <v>0</v>
      </c>
      <c r="P34" s="79"/>
      <c r="Q34" s="79"/>
      <c r="R34" s="79"/>
      <c r="S34" s="78">
        <f t="shared" si="8"/>
        <v>0</v>
      </c>
    </row>
    <row r="35" spans="1:19" s="66" customFormat="1" ht="37.5">
      <c r="A35" s="74" t="s">
        <v>28</v>
      </c>
      <c r="B35" s="75" t="s">
        <v>71</v>
      </c>
      <c r="C35" s="78">
        <f>G35+K35+O35+S35</f>
        <v>572</v>
      </c>
      <c r="D35" s="83"/>
      <c r="E35" s="83"/>
      <c r="F35" s="83"/>
      <c r="G35" s="82">
        <f t="shared" si="5"/>
        <v>0</v>
      </c>
      <c r="H35" s="83"/>
      <c r="I35" s="83"/>
      <c r="J35" s="83"/>
      <c r="K35" s="82">
        <f t="shared" si="6"/>
        <v>0</v>
      </c>
      <c r="L35" s="83"/>
      <c r="M35" s="83">
        <v>572</v>
      </c>
      <c r="N35" s="83"/>
      <c r="O35" s="82">
        <f t="shared" si="7"/>
        <v>572</v>
      </c>
      <c r="P35" s="83"/>
      <c r="Q35" s="83"/>
      <c r="R35" s="83"/>
      <c r="S35" s="82">
        <f t="shared" si="8"/>
        <v>0</v>
      </c>
    </row>
    <row r="36" spans="1:19" s="66" customFormat="1" ht="56.25">
      <c r="A36" s="76" t="s">
        <v>29</v>
      </c>
      <c r="B36" s="77" t="s">
        <v>72</v>
      </c>
      <c r="C36" s="106">
        <f>SUM(D36:H36)</f>
        <v>0</v>
      </c>
      <c r="D36" s="79"/>
      <c r="E36" s="79"/>
      <c r="F36" s="79"/>
      <c r="G36" s="78">
        <f t="shared" si="5"/>
        <v>0</v>
      </c>
      <c r="H36" s="79"/>
      <c r="I36" s="79"/>
      <c r="J36" s="79"/>
      <c r="K36" s="78">
        <f t="shared" si="6"/>
        <v>0</v>
      </c>
      <c r="L36" s="79"/>
      <c r="M36" s="79"/>
      <c r="N36" s="79"/>
      <c r="O36" s="78">
        <f t="shared" si="7"/>
        <v>0</v>
      </c>
      <c r="P36" s="79"/>
      <c r="Q36" s="79"/>
      <c r="R36" s="79"/>
      <c r="S36" s="78">
        <f t="shared" si="8"/>
        <v>0</v>
      </c>
    </row>
    <row r="37" spans="1:19" s="66" customFormat="1" ht="37.5">
      <c r="A37" s="74" t="s">
        <v>30</v>
      </c>
      <c r="B37" s="75" t="s">
        <v>73</v>
      </c>
      <c r="C37" s="78">
        <f>G37+K37+O37+S37</f>
        <v>100.5</v>
      </c>
      <c r="D37" s="83"/>
      <c r="E37" s="83"/>
      <c r="F37" s="83"/>
      <c r="G37" s="82">
        <f t="shared" si="5"/>
        <v>0</v>
      </c>
      <c r="H37" s="83">
        <v>100.5</v>
      </c>
      <c r="I37" s="83"/>
      <c r="J37" s="83">
        <v>0</v>
      </c>
      <c r="K37" s="82">
        <f t="shared" si="6"/>
        <v>100.5</v>
      </c>
      <c r="L37" s="83">
        <f>SUM(L41)</f>
        <v>0</v>
      </c>
      <c r="M37" s="83">
        <f>SUM(M41)</f>
        <v>0</v>
      </c>
      <c r="N37" s="83"/>
      <c r="O37" s="82">
        <f t="shared" si="7"/>
        <v>0</v>
      </c>
      <c r="P37" s="83"/>
      <c r="Q37" s="83">
        <f>SUM(Q41)</f>
        <v>0</v>
      </c>
      <c r="R37" s="83">
        <f>SUM(R41)</f>
        <v>0</v>
      </c>
      <c r="S37" s="82">
        <f t="shared" si="8"/>
        <v>0</v>
      </c>
    </row>
    <row r="38" spans="1:19" s="66" customFormat="1" ht="18.75">
      <c r="A38" s="76" t="s">
        <v>88</v>
      </c>
      <c r="B38" s="77" t="s">
        <v>74</v>
      </c>
      <c r="C38" s="106">
        <f>SUM(D38:H38)</f>
        <v>0</v>
      </c>
      <c r="D38" s="79"/>
      <c r="E38" s="79"/>
      <c r="F38" s="79"/>
      <c r="G38" s="78">
        <f t="shared" si="5"/>
        <v>0</v>
      </c>
      <c r="H38" s="79"/>
      <c r="I38" s="79"/>
      <c r="J38" s="79"/>
      <c r="K38" s="78">
        <f t="shared" si="6"/>
        <v>0</v>
      </c>
      <c r="L38" s="79"/>
      <c r="M38" s="79"/>
      <c r="N38" s="79"/>
      <c r="O38" s="78">
        <f t="shared" si="7"/>
        <v>0</v>
      </c>
      <c r="P38" s="79"/>
      <c r="Q38" s="79"/>
      <c r="R38" s="79"/>
      <c r="S38" s="78">
        <f t="shared" si="8"/>
        <v>0</v>
      </c>
    </row>
    <row r="39" spans="1:19" s="66" customFormat="1" ht="56.25">
      <c r="A39" s="76" t="s">
        <v>89</v>
      </c>
      <c r="B39" s="77" t="s">
        <v>59</v>
      </c>
      <c r="C39" s="106">
        <f>SUM(D39:H39)</f>
        <v>0</v>
      </c>
      <c r="D39" s="79"/>
      <c r="E39" s="79"/>
      <c r="F39" s="79"/>
      <c r="G39" s="78">
        <f t="shared" si="5"/>
        <v>0</v>
      </c>
      <c r="H39" s="79"/>
      <c r="I39" s="79"/>
      <c r="J39" s="79"/>
      <c r="K39" s="78">
        <f t="shared" si="6"/>
        <v>0</v>
      </c>
      <c r="L39" s="79"/>
      <c r="M39" s="79"/>
      <c r="N39" s="79"/>
      <c r="O39" s="78">
        <f t="shared" si="7"/>
        <v>0</v>
      </c>
      <c r="P39" s="79"/>
      <c r="Q39" s="79"/>
      <c r="R39" s="79"/>
      <c r="S39" s="78">
        <f t="shared" si="8"/>
        <v>0</v>
      </c>
    </row>
    <row r="40" spans="1:19" s="66" customFormat="1" ht="37.5">
      <c r="A40" s="76" t="s">
        <v>90</v>
      </c>
      <c r="B40" s="77" t="s">
        <v>61</v>
      </c>
      <c r="C40" s="106">
        <f>SUM(D40:H40)</f>
        <v>0</v>
      </c>
      <c r="D40" s="79"/>
      <c r="E40" s="79"/>
      <c r="F40" s="79"/>
      <c r="G40" s="78">
        <f t="shared" si="5"/>
        <v>0</v>
      </c>
      <c r="H40" s="79"/>
      <c r="I40" s="79"/>
      <c r="J40" s="79"/>
      <c r="K40" s="78">
        <f t="shared" si="6"/>
        <v>0</v>
      </c>
      <c r="L40" s="79"/>
      <c r="M40" s="79"/>
      <c r="N40" s="79"/>
      <c r="O40" s="78">
        <f t="shared" si="7"/>
        <v>0</v>
      </c>
      <c r="P40" s="79"/>
      <c r="Q40" s="79"/>
      <c r="R40" s="79"/>
      <c r="S40" s="78">
        <f t="shared" si="8"/>
        <v>0</v>
      </c>
    </row>
    <row r="41" spans="1:19" s="66" customFormat="1" ht="18.75">
      <c r="A41" s="76" t="s">
        <v>91</v>
      </c>
      <c r="B41" s="77" t="s">
        <v>62</v>
      </c>
      <c r="C41" s="106">
        <f>SUM(G41,K41,O41,S41)</f>
        <v>0</v>
      </c>
      <c r="D41" s="79"/>
      <c r="E41" s="79"/>
      <c r="F41" s="79"/>
      <c r="G41" s="78">
        <f t="shared" si="5"/>
        <v>0</v>
      </c>
      <c r="H41" s="79"/>
      <c r="I41" s="79"/>
      <c r="J41" s="79"/>
      <c r="K41" s="78">
        <f t="shared" si="6"/>
        <v>0</v>
      </c>
      <c r="L41" s="79"/>
      <c r="M41" s="79"/>
      <c r="N41" s="79"/>
      <c r="O41" s="78">
        <f t="shared" si="7"/>
        <v>0</v>
      </c>
      <c r="P41" s="79"/>
      <c r="Q41" s="79"/>
      <c r="R41" s="79"/>
      <c r="S41" s="78">
        <f t="shared" si="8"/>
        <v>0</v>
      </c>
    </row>
    <row r="42" spans="1:19" s="66" customFormat="1" ht="18.75">
      <c r="A42" s="76" t="s">
        <v>96</v>
      </c>
      <c r="B42" s="77" t="s">
        <v>97</v>
      </c>
      <c r="C42" s="106">
        <f>SUM(D42:H42)</f>
        <v>0</v>
      </c>
      <c r="D42" s="79"/>
      <c r="E42" s="79"/>
      <c r="F42" s="79"/>
      <c r="G42" s="78"/>
      <c r="H42" s="79"/>
      <c r="I42" s="79"/>
      <c r="J42" s="79"/>
      <c r="K42" s="78"/>
      <c r="L42" s="79"/>
      <c r="M42" s="79"/>
      <c r="N42" s="79"/>
      <c r="O42" s="78"/>
      <c r="P42" s="79"/>
      <c r="Q42" s="79"/>
      <c r="R42" s="79"/>
      <c r="S42" s="78"/>
    </row>
    <row r="43" spans="1:19" s="80" customFormat="1" ht="18.75">
      <c r="A43" s="74" t="s">
        <v>92</v>
      </c>
      <c r="B43" s="81" t="s">
        <v>31</v>
      </c>
      <c r="C43" s="82">
        <f aca="true" t="shared" si="9" ref="C43:S43">SUM(C14,C19,C27,C28,C30,C32,C35,C37)</f>
        <v>681.8</v>
      </c>
      <c r="D43" s="82">
        <f t="shared" si="9"/>
        <v>0</v>
      </c>
      <c r="E43" s="82">
        <f t="shared" si="9"/>
        <v>0</v>
      </c>
      <c r="F43" s="82">
        <f t="shared" si="9"/>
        <v>0</v>
      </c>
      <c r="G43" s="82">
        <f t="shared" si="9"/>
        <v>0</v>
      </c>
      <c r="H43" s="82">
        <f t="shared" si="9"/>
        <v>109.8</v>
      </c>
      <c r="I43" s="82">
        <f t="shared" si="9"/>
        <v>0</v>
      </c>
      <c r="J43" s="82">
        <f t="shared" si="9"/>
        <v>0</v>
      </c>
      <c r="K43" s="82">
        <f t="shared" si="9"/>
        <v>109.8</v>
      </c>
      <c r="L43" s="82">
        <f t="shared" si="9"/>
        <v>0</v>
      </c>
      <c r="M43" s="82">
        <f t="shared" si="9"/>
        <v>572</v>
      </c>
      <c r="N43" s="82">
        <f t="shared" si="9"/>
        <v>0</v>
      </c>
      <c r="O43" s="82">
        <f t="shared" si="9"/>
        <v>572</v>
      </c>
      <c r="P43" s="82">
        <f t="shared" si="9"/>
        <v>0</v>
      </c>
      <c r="Q43" s="82">
        <f t="shared" si="9"/>
        <v>0</v>
      </c>
      <c r="R43" s="82">
        <f t="shared" si="9"/>
        <v>0</v>
      </c>
      <c r="S43" s="82">
        <f t="shared" si="9"/>
        <v>0</v>
      </c>
    </row>
    <row r="44" spans="1:11" s="66" customFormat="1" ht="20.25" customHeight="1">
      <c r="A44" s="84"/>
      <c r="B44" s="85"/>
      <c r="C44" s="390" t="s">
        <v>52</v>
      </c>
      <c r="D44" s="390"/>
      <c r="E44" s="390"/>
      <c r="F44" s="390"/>
      <c r="G44" s="390"/>
      <c r="H44" s="390"/>
      <c r="I44" s="390"/>
      <c r="J44" s="86"/>
      <c r="K44" s="86"/>
    </row>
    <row r="45" spans="1:11" s="66" customFormat="1" ht="23.25" customHeight="1">
      <c r="A45" s="84"/>
      <c r="B45" s="85"/>
      <c r="C45" s="388" t="s">
        <v>53</v>
      </c>
      <c r="D45" s="388"/>
      <c r="E45" s="388"/>
      <c r="F45" s="388"/>
      <c r="G45" s="388"/>
      <c r="H45" s="388"/>
      <c r="I45" s="388"/>
      <c r="J45" s="388"/>
      <c r="K45" s="388"/>
    </row>
    <row r="46" spans="1:110" ht="22.5" customHeight="1">
      <c r="A46" s="88" t="s">
        <v>98</v>
      </c>
      <c r="C46" s="55"/>
      <c r="D46" s="55"/>
      <c r="E46" s="55" t="s">
        <v>100</v>
      </c>
      <c r="F46" s="55"/>
      <c r="G46" s="140" t="s">
        <v>253</v>
      </c>
      <c r="H46" s="55"/>
      <c r="I46" s="55"/>
      <c r="J46" s="55"/>
      <c r="K46" s="55"/>
      <c r="L46" s="55"/>
      <c r="M46" s="55"/>
      <c r="N46" s="55"/>
      <c r="O46" s="55"/>
      <c r="AS46" s="377"/>
      <c r="AT46" s="377"/>
      <c r="AU46" s="377"/>
      <c r="AV46" s="377"/>
      <c r="AW46" s="377"/>
      <c r="AX46" s="377"/>
      <c r="AY46" s="377"/>
      <c r="AZ46" s="377"/>
      <c r="BA46" s="377"/>
      <c r="BB46" s="377"/>
      <c r="BC46" s="377"/>
      <c r="BD46" s="377"/>
      <c r="BE46" s="377"/>
      <c r="BF46" s="377"/>
      <c r="BG46" s="377"/>
      <c r="BH46" s="377"/>
      <c r="BI46" s="377"/>
      <c r="BJ46" s="377"/>
      <c r="BK46" s="377"/>
      <c r="BL46" s="377"/>
      <c r="BM46" s="377"/>
      <c r="BN46" s="377"/>
      <c r="BO46" s="377"/>
      <c r="BP46" s="377"/>
      <c r="BQ46" s="377"/>
      <c r="BR46" s="377"/>
      <c r="BS46" s="377"/>
      <c r="BT46" s="377"/>
      <c r="BU46" s="377"/>
      <c r="BV46" s="377"/>
      <c r="BW46" s="377"/>
      <c r="BX46" s="377"/>
      <c r="BY46" s="377"/>
      <c r="BZ46" s="377"/>
      <c r="CA46" s="377"/>
      <c r="CB46" s="377"/>
      <c r="CC46" s="377"/>
      <c r="CD46" s="377"/>
      <c r="CE46" s="377"/>
      <c r="CF46" s="377"/>
      <c r="CG46" s="377"/>
      <c r="CH46" s="377"/>
      <c r="CI46" s="377"/>
      <c r="CJ46" s="377"/>
      <c r="CK46" s="377"/>
      <c r="CL46" s="377"/>
      <c r="CM46" s="377"/>
      <c r="CN46" s="377"/>
      <c r="CO46" s="377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5"/>
      <c r="DF46" s="115"/>
    </row>
    <row r="47" spans="3:108" ht="24" customHeight="1">
      <c r="C47" s="55"/>
      <c r="D47" s="55"/>
      <c r="E47" s="2" t="s">
        <v>0</v>
      </c>
      <c r="F47" s="87"/>
      <c r="G47" s="383" t="s">
        <v>1</v>
      </c>
      <c r="H47" s="383"/>
      <c r="I47" s="383"/>
      <c r="J47" s="55"/>
      <c r="K47" s="55"/>
      <c r="L47" s="55"/>
      <c r="M47" s="55"/>
      <c r="N47" s="55"/>
      <c r="O47" s="55"/>
      <c r="AS47" s="381"/>
      <c r="AT47" s="381"/>
      <c r="AU47" s="381"/>
      <c r="AV47" s="381"/>
      <c r="AW47" s="381"/>
      <c r="AX47" s="381"/>
      <c r="AY47" s="381"/>
      <c r="AZ47" s="381"/>
      <c r="BA47" s="381"/>
      <c r="BB47" s="381"/>
      <c r="BC47" s="381"/>
      <c r="BD47" s="381"/>
      <c r="BE47" s="381"/>
      <c r="BF47" s="381"/>
      <c r="BG47" s="381"/>
      <c r="BH47" s="381"/>
      <c r="BI47" s="381"/>
      <c r="BJ47" s="381"/>
      <c r="BK47" s="381"/>
      <c r="BL47" s="381"/>
      <c r="BM47" s="381"/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  <c r="CO47" s="381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</row>
    <row r="48" spans="1:108" ht="22.5" customHeight="1">
      <c r="A48" s="88" t="s">
        <v>99</v>
      </c>
      <c r="B48" s="55"/>
      <c r="D48" s="55"/>
      <c r="E48" s="55" t="s">
        <v>100</v>
      </c>
      <c r="F48" s="55"/>
      <c r="G48" s="140" t="s">
        <v>113</v>
      </c>
      <c r="H48" s="55"/>
      <c r="I48" s="55"/>
      <c r="J48" s="55"/>
      <c r="K48" s="55"/>
      <c r="L48" s="55"/>
      <c r="M48" s="55"/>
      <c r="N48" s="55"/>
      <c r="O48" s="55"/>
      <c r="AS48" s="377"/>
      <c r="AT48" s="377"/>
      <c r="AU48" s="377"/>
      <c r="AV48" s="377"/>
      <c r="AW48" s="377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377"/>
      <c r="BK48" s="377"/>
      <c r="BL48" s="377"/>
      <c r="BM48" s="377"/>
      <c r="BN48" s="377"/>
      <c r="BO48" s="377"/>
      <c r="BP48" s="377"/>
      <c r="BQ48" s="377"/>
      <c r="BR48" s="377"/>
      <c r="BS48" s="377"/>
      <c r="BT48" s="377"/>
      <c r="BU48" s="377"/>
      <c r="BV48" s="377"/>
      <c r="BW48" s="377"/>
      <c r="BX48" s="377"/>
      <c r="BY48" s="377"/>
      <c r="BZ48" s="377"/>
      <c r="CA48" s="377"/>
      <c r="CB48" s="377"/>
      <c r="CC48" s="377"/>
      <c r="CD48" s="377"/>
      <c r="CE48" s="377"/>
      <c r="CF48" s="377"/>
      <c r="CG48" s="377"/>
      <c r="CH48" s="377"/>
      <c r="CI48" s="377"/>
      <c r="CJ48" s="377"/>
      <c r="CK48" s="377"/>
      <c r="CL48" s="377"/>
      <c r="CM48" s="377"/>
      <c r="CN48" s="377"/>
      <c r="CO48" s="377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</row>
    <row r="49" spans="3:108" ht="29.25" customHeight="1">
      <c r="C49" s="55"/>
      <c r="D49" s="55"/>
      <c r="E49" s="2" t="s">
        <v>0</v>
      </c>
      <c r="F49" s="87"/>
      <c r="G49" s="383" t="s">
        <v>1</v>
      </c>
      <c r="H49" s="383"/>
      <c r="I49" s="383"/>
      <c r="J49" s="55"/>
      <c r="K49" s="55"/>
      <c r="L49" s="55"/>
      <c r="M49" s="55"/>
      <c r="N49" s="55"/>
      <c r="O49" s="55"/>
      <c r="AS49" s="381"/>
      <c r="AT49" s="381"/>
      <c r="AU49" s="381"/>
      <c r="AV49" s="381"/>
      <c r="AW49" s="381"/>
      <c r="AX49" s="381"/>
      <c r="AY49" s="381"/>
      <c r="AZ49" s="381"/>
      <c r="BA49" s="381"/>
      <c r="BB49" s="381"/>
      <c r="BC49" s="381"/>
      <c r="BD49" s="381"/>
      <c r="BE49" s="381"/>
      <c r="BF49" s="381"/>
      <c r="BG49" s="381"/>
      <c r="BH49" s="381"/>
      <c r="BI49" s="381"/>
      <c r="BJ49" s="381"/>
      <c r="BK49" s="381"/>
      <c r="BL49" s="381"/>
      <c r="BM49" s="381"/>
      <c r="BN49" s="381"/>
      <c r="BO49" s="381"/>
      <c r="BP49" s="381"/>
      <c r="BQ49" s="381"/>
      <c r="BR49" s="381"/>
      <c r="BS49" s="381"/>
      <c r="BT49" s="381"/>
      <c r="BU49" s="381"/>
      <c r="BV49" s="381"/>
      <c r="BW49" s="381"/>
      <c r="BX49" s="381"/>
      <c r="BY49" s="381"/>
      <c r="BZ49" s="381"/>
      <c r="CA49" s="381"/>
      <c r="CB49" s="381"/>
      <c r="CC49" s="381"/>
      <c r="CD49" s="381"/>
      <c r="CE49" s="381"/>
      <c r="CF49" s="381"/>
      <c r="CG49" s="381"/>
      <c r="CH49" s="381"/>
      <c r="CI49" s="381"/>
      <c r="CJ49" s="381"/>
      <c r="CK49" s="381"/>
      <c r="CL49" s="381"/>
      <c r="CM49" s="381"/>
      <c r="CN49" s="381"/>
      <c r="CO49" s="381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</row>
    <row r="50" spans="1:106" ht="18.75">
      <c r="A50" s="382" t="s">
        <v>11</v>
      </c>
      <c r="B50" s="382"/>
      <c r="C50" s="382"/>
      <c r="D50" s="382"/>
      <c r="E50" s="3"/>
      <c r="F50" s="87"/>
      <c r="G50" s="392" t="s">
        <v>113</v>
      </c>
      <c r="H50" s="392"/>
      <c r="O50" s="5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</row>
    <row r="51" spans="1:106" ht="18.75" customHeight="1">
      <c r="A51" s="382" t="s">
        <v>121</v>
      </c>
      <c r="B51" s="382"/>
      <c r="C51" s="1"/>
      <c r="D51" s="2"/>
      <c r="E51" s="2" t="s">
        <v>0</v>
      </c>
      <c r="F51" s="87"/>
      <c r="G51" s="391" t="s">
        <v>1</v>
      </c>
      <c r="H51" s="391"/>
      <c r="I51" s="391"/>
      <c r="O51" s="5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</row>
    <row r="52" spans="3:15" ht="18.75">
      <c r="C52" s="1"/>
      <c r="D52" s="1"/>
      <c r="E52" s="1"/>
      <c r="F52" s="2"/>
      <c r="G52" s="87"/>
      <c r="H52" s="2"/>
      <c r="I52" s="87"/>
      <c r="J52" s="383"/>
      <c r="K52" s="383"/>
      <c r="L52" s="55"/>
      <c r="M52" s="55"/>
      <c r="N52" s="55"/>
      <c r="O52" s="55"/>
    </row>
    <row r="53" spans="3:15" ht="18.75">
      <c r="C53" s="1"/>
      <c r="D53" s="1"/>
      <c r="E53" s="1"/>
      <c r="F53" s="2"/>
      <c r="G53" s="87"/>
      <c r="H53" s="2"/>
      <c r="I53" s="87"/>
      <c r="J53" s="2"/>
      <c r="K53" s="2"/>
      <c r="L53" s="55"/>
      <c r="M53" s="55"/>
      <c r="N53" s="55"/>
      <c r="O53" s="55"/>
    </row>
    <row r="54" spans="3:15" ht="18.75">
      <c r="C54" s="382"/>
      <c r="D54" s="382"/>
      <c r="E54" s="382"/>
      <c r="F54" s="382"/>
      <c r="G54" s="87"/>
      <c r="H54" s="4"/>
      <c r="I54" s="113"/>
      <c r="J54" s="4"/>
      <c r="K54" s="4"/>
      <c r="L54" s="55"/>
      <c r="M54" s="55"/>
      <c r="N54" s="55"/>
      <c r="O54" s="55"/>
    </row>
    <row r="55" spans="3:15" ht="18.75">
      <c r="C55" s="382"/>
      <c r="D55" s="382"/>
      <c r="E55" s="1"/>
      <c r="F55" s="2"/>
      <c r="G55" s="87"/>
      <c r="H55" s="2"/>
      <c r="I55" s="87"/>
      <c r="J55" s="383"/>
      <c r="K55" s="383"/>
      <c r="L55" s="55"/>
      <c r="M55" s="55"/>
      <c r="N55" s="55"/>
      <c r="O55" s="55"/>
    </row>
    <row r="56" spans="3:15" ht="18.75">
      <c r="C56" s="89"/>
      <c r="D56" s="89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3:15" ht="18.75">
      <c r="C57" s="89"/>
      <c r="D57" s="89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3:15" ht="18.75"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3:15" ht="18.75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3:15" ht="18.75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</sheetData>
  <sheetProtection/>
  <protectedRanges>
    <protectedRange password="CE28" sqref="L1:L2 A1:I2" name="Диапазон9"/>
    <protectedRange password="CE28" sqref="C43:S43" name="Диапазон7"/>
    <protectedRange password="CE28" sqref="D40:S42" name="Диапазон6"/>
    <protectedRange password="CE28" sqref="D30:S30 D32:S36" name="Диапазон5"/>
    <protectedRange password="CE28" sqref="D20:S28" name="Диапазон4"/>
    <protectedRange password="CE28" sqref="D20:S28" name="Диапазон3"/>
    <protectedRange password="CE28" sqref="D20:S28" name="Диапазон2"/>
    <protectedRange password="CE28" sqref="C10:S12 D14:S18" name="Диапазон1"/>
    <protectedRange password="CE28" sqref="A46:A49" name="Диапазон8_2"/>
  </protectedRanges>
  <mergeCells count="28">
    <mergeCell ref="J1:S1"/>
    <mergeCell ref="J2:S2"/>
    <mergeCell ref="J3:S3"/>
    <mergeCell ref="C9:K9"/>
    <mergeCell ref="C8:K8"/>
    <mergeCell ref="O4:S4"/>
    <mergeCell ref="G50:H50"/>
    <mergeCell ref="AS49:BL49"/>
    <mergeCell ref="BM49:CO49"/>
    <mergeCell ref="AS46:CO46"/>
    <mergeCell ref="AS47:BL47"/>
    <mergeCell ref="BM47:CO47"/>
    <mergeCell ref="AS48:CO48"/>
    <mergeCell ref="C55:D55"/>
    <mergeCell ref="J55:K55"/>
    <mergeCell ref="L10:S11"/>
    <mergeCell ref="C45:K45"/>
    <mergeCell ref="A50:D50"/>
    <mergeCell ref="A51:B51"/>
    <mergeCell ref="J52:K52"/>
    <mergeCell ref="C54:F54"/>
    <mergeCell ref="C44:I44"/>
    <mergeCell ref="G51:I51"/>
    <mergeCell ref="A10:A12"/>
    <mergeCell ref="B10:B12"/>
    <mergeCell ref="C10:K11"/>
    <mergeCell ref="G49:I49"/>
    <mergeCell ref="G47:I47"/>
  </mergeCells>
  <printOptions/>
  <pageMargins left="0" right="0" top="0" bottom="0" header="0.18" footer="0.19"/>
  <pageSetup horizontalDpi="600" verticalDpi="600" orientation="landscape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tabColor indexed="13"/>
  </sheetPr>
  <dimension ref="A1:DF60"/>
  <sheetViews>
    <sheetView view="pageBreakPreview" zoomScale="80" zoomScaleNormal="75" zoomScaleSheetLayoutView="80" workbookViewId="0" topLeftCell="H4">
      <selection activeCell="O5" sqref="O5"/>
    </sheetView>
  </sheetViews>
  <sheetFormatPr defaultColWidth="9.00390625" defaultRowHeight="12.75"/>
  <cols>
    <col min="1" max="1" width="8.75390625" style="88" customWidth="1"/>
    <col min="2" max="2" width="59.875" style="88" customWidth="1"/>
    <col min="3" max="3" width="11.375" style="88" customWidth="1"/>
    <col min="4" max="8" width="13.25390625" style="88" customWidth="1"/>
    <col min="9" max="15" width="13.25390625" style="90" customWidth="1"/>
    <col min="16" max="19" width="13.25390625" style="55" customWidth="1"/>
    <col min="20" max="16384" width="9.125" style="55" customWidth="1"/>
  </cols>
  <sheetData>
    <row r="1" spans="1:22" s="122" customFormat="1" ht="15.75">
      <c r="A1" s="117"/>
      <c r="B1" s="118"/>
      <c r="C1" s="119"/>
      <c r="D1" s="119"/>
      <c r="E1" s="119"/>
      <c r="F1" s="119"/>
      <c r="G1" s="120"/>
      <c r="H1" s="119"/>
      <c r="I1" s="121"/>
      <c r="J1" s="375" t="s">
        <v>55</v>
      </c>
      <c r="K1" s="375"/>
      <c r="L1" s="375"/>
      <c r="M1" s="375"/>
      <c r="N1" s="375"/>
      <c r="O1" s="375"/>
      <c r="P1" s="375"/>
      <c r="Q1" s="375"/>
      <c r="R1" s="375"/>
      <c r="S1" s="375"/>
      <c r="T1" s="120"/>
      <c r="U1" s="120"/>
      <c r="V1" s="120"/>
    </row>
    <row r="2" spans="1:19" s="122" customFormat="1" ht="15.75">
      <c r="A2" s="117"/>
      <c r="B2" s="123"/>
      <c r="C2" s="124"/>
      <c r="D2" s="124"/>
      <c r="E2" s="124"/>
      <c r="F2" s="124"/>
      <c r="G2" s="125"/>
      <c r="H2" s="124"/>
      <c r="I2" s="124"/>
      <c r="J2" s="376" t="s">
        <v>12</v>
      </c>
      <c r="K2" s="376"/>
      <c r="L2" s="376"/>
      <c r="M2" s="376"/>
      <c r="N2" s="376"/>
      <c r="O2" s="376"/>
      <c r="P2" s="376"/>
      <c r="Q2" s="376"/>
      <c r="R2" s="376"/>
      <c r="S2" s="376"/>
    </row>
    <row r="3" spans="1:19" s="122" customFormat="1" ht="15.75">
      <c r="A3" s="127"/>
      <c r="B3" s="127"/>
      <c r="C3" s="124"/>
      <c r="D3" s="124"/>
      <c r="E3" s="124"/>
      <c r="F3" s="124"/>
      <c r="G3" s="125"/>
      <c r="H3" s="124"/>
      <c r="I3" s="124"/>
      <c r="J3" s="376" t="s">
        <v>94</v>
      </c>
      <c r="K3" s="376"/>
      <c r="L3" s="376"/>
      <c r="M3" s="376"/>
      <c r="N3" s="376"/>
      <c r="O3" s="376"/>
      <c r="P3" s="376"/>
      <c r="Q3" s="376"/>
      <c r="R3" s="376"/>
      <c r="S3" s="376"/>
    </row>
    <row r="4" spans="1:19" s="122" customFormat="1" ht="15.75">
      <c r="A4" s="127"/>
      <c r="B4" s="127"/>
      <c r="C4" s="124"/>
      <c r="D4" s="124"/>
      <c r="E4" s="124"/>
      <c r="F4" s="124"/>
      <c r="G4" s="125"/>
      <c r="H4" s="124"/>
      <c r="I4" s="124"/>
      <c r="J4" s="126"/>
      <c r="K4" s="126"/>
      <c r="L4" s="126"/>
      <c r="M4" s="126"/>
      <c r="N4" s="126"/>
      <c r="O4" s="376" t="s">
        <v>280</v>
      </c>
      <c r="P4" s="376"/>
      <c r="Q4" s="376"/>
      <c r="R4" s="376"/>
      <c r="S4" s="376"/>
    </row>
    <row r="5" spans="1:26" s="122" customFormat="1" ht="15.75">
      <c r="A5" s="127"/>
      <c r="B5" s="127"/>
      <c r="C5" s="124" t="s">
        <v>33</v>
      </c>
      <c r="D5" s="124"/>
      <c r="E5" s="124"/>
      <c r="F5" s="124"/>
      <c r="G5" s="125"/>
      <c r="H5" s="124"/>
      <c r="I5" s="124"/>
      <c r="J5" s="124"/>
      <c r="K5" s="126"/>
      <c r="L5" s="124"/>
      <c r="M5" s="126"/>
      <c r="N5" s="126"/>
      <c r="O5" s="126"/>
      <c r="P5" s="126"/>
      <c r="Q5" s="126"/>
      <c r="R5" s="126"/>
      <c r="S5" s="126"/>
      <c r="T5" s="129"/>
      <c r="U5" s="129"/>
      <c r="V5" s="129"/>
      <c r="W5" s="129"/>
      <c r="X5" s="129"/>
      <c r="Y5" s="129"/>
      <c r="Z5" s="129"/>
    </row>
    <row r="6" spans="1:19" s="122" customFormat="1" ht="33" customHeight="1">
      <c r="A6" s="127"/>
      <c r="B6" s="128"/>
      <c r="C6" s="120" t="s">
        <v>266</v>
      </c>
      <c r="D6" s="120"/>
      <c r="E6" s="131"/>
      <c r="F6" s="131"/>
      <c r="G6" s="131"/>
      <c r="H6" s="131"/>
      <c r="I6" s="131"/>
      <c r="J6" s="131"/>
      <c r="K6" s="131"/>
      <c r="L6" s="124"/>
      <c r="M6" s="126"/>
      <c r="N6" s="126"/>
      <c r="O6" s="126"/>
      <c r="P6" s="126"/>
      <c r="Q6" s="126"/>
      <c r="R6" s="126"/>
      <c r="S6" s="126"/>
    </row>
    <row r="7" spans="1:19" s="122" customFormat="1" ht="15.75">
      <c r="A7" s="127"/>
      <c r="B7" s="128"/>
      <c r="C7" s="130"/>
      <c r="D7" s="130"/>
      <c r="E7" s="121"/>
      <c r="F7" s="121"/>
      <c r="G7" s="121"/>
      <c r="H7" s="121"/>
      <c r="I7" s="121"/>
      <c r="J7" s="121"/>
      <c r="K7" s="121"/>
      <c r="L7" s="124"/>
      <c r="M7" s="126"/>
      <c r="N7" s="126"/>
      <c r="O7" s="126"/>
      <c r="P7" s="126"/>
      <c r="Q7" s="126"/>
      <c r="R7" s="126"/>
      <c r="S7" s="126"/>
    </row>
    <row r="8" spans="1:19" s="122" customFormat="1" ht="15.75">
      <c r="A8" s="127"/>
      <c r="B8" s="128"/>
      <c r="C8" s="379" t="s">
        <v>112</v>
      </c>
      <c r="D8" s="379"/>
      <c r="E8" s="379"/>
      <c r="F8" s="379"/>
      <c r="G8" s="379"/>
      <c r="H8" s="379"/>
      <c r="I8" s="379"/>
      <c r="J8" s="379"/>
      <c r="K8" s="379"/>
      <c r="L8" s="124"/>
      <c r="M8" s="126"/>
      <c r="N8" s="126"/>
      <c r="O8" s="126"/>
      <c r="P8" s="126"/>
      <c r="Q8" s="126"/>
      <c r="R8" s="126"/>
      <c r="S8" s="126"/>
    </row>
    <row r="9" spans="1:19" s="122" customFormat="1" ht="15.75">
      <c r="A9" s="127"/>
      <c r="B9" s="128"/>
      <c r="C9" s="378" t="s">
        <v>13</v>
      </c>
      <c r="D9" s="378"/>
      <c r="E9" s="378"/>
      <c r="F9" s="378"/>
      <c r="G9" s="378"/>
      <c r="H9" s="378"/>
      <c r="I9" s="378"/>
      <c r="J9" s="378"/>
      <c r="K9" s="378"/>
      <c r="L9" s="124"/>
      <c r="M9" s="126"/>
      <c r="N9" s="126"/>
      <c r="O9" s="126"/>
      <c r="P9" s="126"/>
      <c r="Q9" s="126"/>
      <c r="R9" s="126"/>
      <c r="S9" s="126"/>
    </row>
    <row r="10" spans="1:19" ht="19.5" customHeight="1">
      <c r="A10" s="393" t="s">
        <v>14</v>
      </c>
      <c r="B10" s="396" t="s">
        <v>2</v>
      </c>
      <c r="C10" s="399" t="s">
        <v>252</v>
      </c>
      <c r="D10" s="384"/>
      <c r="E10" s="384"/>
      <c r="F10" s="384"/>
      <c r="G10" s="384"/>
      <c r="H10" s="384"/>
      <c r="I10" s="384"/>
      <c r="J10" s="384"/>
      <c r="K10" s="384"/>
      <c r="L10" s="384" t="s">
        <v>34</v>
      </c>
      <c r="M10" s="384"/>
      <c r="N10" s="384"/>
      <c r="O10" s="384"/>
      <c r="P10" s="384"/>
      <c r="Q10" s="384"/>
      <c r="R10" s="384"/>
      <c r="S10" s="385"/>
    </row>
    <row r="11" spans="1:19" ht="19.5" customHeight="1">
      <c r="A11" s="394"/>
      <c r="B11" s="397"/>
      <c r="C11" s="400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7"/>
    </row>
    <row r="12" spans="1:19" ht="19.5" customHeight="1">
      <c r="A12" s="395"/>
      <c r="B12" s="398"/>
      <c r="C12" s="56" t="s">
        <v>35</v>
      </c>
      <c r="D12" s="57" t="s">
        <v>36</v>
      </c>
      <c r="E12" s="57" t="s">
        <v>37</v>
      </c>
      <c r="F12" s="57" t="s">
        <v>38</v>
      </c>
      <c r="G12" s="56" t="s">
        <v>39</v>
      </c>
      <c r="H12" s="57" t="s">
        <v>40</v>
      </c>
      <c r="I12" s="57" t="s">
        <v>41</v>
      </c>
      <c r="J12" s="57" t="s">
        <v>42</v>
      </c>
      <c r="K12" s="56" t="s">
        <v>43</v>
      </c>
      <c r="L12" s="57" t="s">
        <v>44</v>
      </c>
      <c r="M12" s="57" t="s">
        <v>45</v>
      </c>
      <c r="N12" s="57" t="s">
        <v>46</v>
      </c>
      <c r="O12" s="56" t="s">
        <v>47</v>
      </c>
      <c r="P12" s="57" t="s">
        <v>48</v>
      </c>
      <c r="Q12" s="57" t="s">
        <v>49</v>
      </c>
      <c r="R12" s="57" t="s">
        <v>50</v>
      </c>
      <c r="S12" s="56" t="s">
        <v>51</v>
      </c>
    </row>
    <row r="13" spans="1:19" s="61" customFormat="1" ht="15.75">
      <c r="A13" s="58">
        <v>1</v>
      </c>
      <c r="B13" s="58">
        <v>2</v>
      </c>
      <c r="C13" s="59">
        <v>3</v>
      </c>
      <c r="D13" s="60">
        <v>4</v>
      </c>
      <c r="E13" s="59">
        <v>5</v>
      </c>
      <c r="F13" s="60">
        <v>6</v>
      </c>
      <c r="G13" s="59">
        <v>7</v>
      </c>
      <c r="H13" s="60">
        <v>8</v>
      </c>
      <c r="I13" s="59">
        <v>9</v>
      </c>
      <c r="J13" s="60">
        <v>10</v>
      </c>
      <c r="K13" s="59">
        <v>11</v>
      </c>
      <c r="L13" s="60">
        <v>12</v>
      </c>
      <c r="M13" s="59">
        <v>13</v>
      </c>
      <c r="N13" s="60">
        <v>14</v>
      </c>
      <c r="O13" s="59">
        <v>15</v>
      </c>
      <c r="P13" s="60">
        <v>16</v>
      </c>
      <c r="Q13" s="59">
        <v>17</v>
      </c>
      <c r="R13" s="60">
        <v>18</v>
      </c>
      <c r="S13" s="59">
        <v>19</v>
      </c>
    </row>
    <row r="14" spans="1:19" s="66" customFormat="1" ht="37.5" customHeight="1">
      <c r="A14" s="62">
        <v>1</v>
      </c>
      <c r="B14" s="63" t="s">
        <v>16</v>
      </c>
      <c r="C14" s="64">
        <f aca="true" t="shared" si="0" ref="C14:C31">G14+K14+O14+S14</f>
        <v>598.5999999999999</v>
      </c>
      <c r="D14" s="65">
        <f>SUM(D15:D18)</f>
        <v>0</v>
      </c>
      <c r="E14" s="65">
        <f>SUM(E15:E18)</f>
        <v>0</v>
      </c>
      <c r="F14" s="65">
        <f>SUM(F15:F18)</f>
        <v>124.5</v>
      </c>
      <c r="G14" s="64">
        <f aca="true" t="shared" si="1" ref="G14:G30">D14+E14+F14</f>
        <v>124.5</v>
      </c>
      <c r="H14" s="65">
        <f>SUM(H15:H18)</f>
        <v>49.9</v>
      </c>
      <c r="I14" s="65">
        <f>SUM(I15:I18)</f>
        <v>49.9</v>
      </c>
      <c r="J14" s="65">
        <f>SUM(J15:J18)</f>
        <v>49.85</v>
      </c>
      <c r="K14" s="64">
        <f aca="true" t="shared" si="2" ref="K14:K30">H14+I14+J14</f>
        <v>149.65</v>
      </c>
      <c r="L14" s="65">
        <f>SUM(L15:L18)</f>
        <v>49.9</v>
      </c>
      <c r="M14" s="65">
        <f>SUM(M15:M18)</f>
        <v>49.9</v>
      </c>
      <c r="N14" s="65">
        <f>SUM(N15:N18)</f>
        <v>49.85</v>
      </c>
      <c r="O14" s="64">
        <f>L14+M14+N14</f>
        <v>149.65</v>
      </c>
      <c r="P14" s="65">
        <f>SUM(P15:P18)</f>
        <v>58.3</v>
      </c>
      <c r="Q14" s="65">
        <f>SUM(Q15:Q18)</f>
        <v>58.3</v>
      </c>
      <c r="R14" s="65">
        <f>SUM(R15:R18)</f>
        <v>58.2</v>
      </c>
      <c r="S14" s="64">
        <f aca="true" t="shared" si="3" ref="S14:S30">P14+Q14+R14</f>
        <v>174.8</v>
      </c>
    </row>
    <row r="15" spans="1:26" s="66" customFormat="1" ht="18.75">
      <c r="A15" s="67" t="s">
        <v>17</v>
      </c>
      <c r="B15" s="68" t="s">
        <v>18</v>
      </c>
      <c r="C15" s="69">
        <f t="shared" si="0"/>
        <v>459.7</v>
      </c>
      <c r="D15" s="135"/>
      <c r="E15" s="135"/>
      <c r="F15" s="206">
        <v>95.54</v>
      </c>
      <c r="G15" s="69">
        <f t="shared" si="1"/>
        <v>95.54</v>
      </c>
      <c r="H15" s="206">
        <v>38.33</v>
      </c>
      <c r="I15" s="206">
        <v>38.33</v>
      </c>
      <c r="J15" s="206">
        <v>38.29</v>
      </c>
      <c r="K15" s="69">
        <f t="shared" si="2"/>
        <v>114.94999999999999</v>
      </c>
      <c r="L15" s="206">
        <v>38.33</v>
      </c>
      <c r="M15" s="206">
        <v>38.33</v>
      </c>
      <c r="N15" s="206">
        <v>38.29</v>
      </c>
      <c r="O15" s="69">
        <f>L15+M15+N15</f>
        <v>114.94999999999999</v>
      </c>
      <c r="P15" s="206">
        <v>44.78</v>
      </c>
      <c r="Q15" s="206">
        <v>44.78</v>
      </c>
      <c r="R15" s="206">
        <v>44.7</v>
      </c>
      <c r="S15" s="69">
        <f t="shared" si="3"/>
        <v>134.26</v>
      </c>
      <c r="T15" s="71"/>
      <c r="U15" s="71"/>
      <c r="V15" s="71"/>
      <c r="W15" s="71"/>
      <c r="X15" s="71"/>
      <c r="Y15" s="71"/>
      <c r="Z15" s="71"/>
    </row>
    <row r="16" spans="1:26" s="66" customFormat="1" ht="18.75">
      <c r="A16" s="67" t="s">
        <v>19</v>
      </c>
      <c r="B16" s="68" t="s">
        <v>20</v>
      </c>
      <c r="C16" s="69">
        <f t="shared" si="0"/>
        <v>0</v>
      </c>
      <c r="D16" s="70"/>
      <c r="E16" s="135"/>
      <c r="F16" s="135"/>
      <c r="G16" s="69">
        <f t="shared" si="1"/>
        <v>0</v>
      </c>
      <c r="H16" s="135"/>
      <c r="I16" s="135"/>
      <c r="J16" s="135"/>
      <c r="K16" s="69">
        <f t="shared" si="2"/>
        <v>0</v>
      </c>
      <c r="L16" s="135"/>
      <c r="M16" s="135"/>
      <c r="N16" s="135"/>
      <c r="O16" s="69">
        <f>L16+M16+N16</f>
        <v>0</v>
      </c>
      <c r="P16" s="135"/>
      <c r="Q16" s="135"/>
      <c r="R16" s="135"/>
      <c r="S16" s="69">
        <f t="shared" si="3"/>
        <v>0</v>
      </c>
      <c r="T16" s="71"/>
      <c r="U16" s="71"/>
      <c r="V16" s="71"/>
      <c r="W16" s="71"/>
      <c r="X16" s="71"/>
      <c r="Y16" s="71"/>
      <c r="Z16" s="71"/>
    </row>
    <row r="17" spans="1:19" s="66" customFormat="1" ht="56.25">
      <c r="A17" s="67"/>
      <c r="B17" s="68" t="s">
        <v>64</v>
      </c>
      <c r="C17" s="69">
        <f t="shared" si="0"/>
        <v>0</v>
      </c>
      <c r="D17" s="73"/>
      <c r="E17" s="73"/>
      <c r="F17" s="73"/>
      <c r="G17" s="69">
        <f t="shared" si="1"/>
        <v>0</v>
      </c>
      <c r="H17" s="73"/>
      <c r="I17" s="73"/>
      <c r="J17" s="73"/>
      <c r="K17" s="69">
        <f t="shared" si="2"/>
        <v>0</v>
      </c>
      <c r="L17" s="73"/>
      <c r="M17" s="73"/>
      <c r="N17" s="73"/>
      <c r="O17" s="69">
        <f>L17+M17+N17</f>
        <v>0</v>
      </c>
      <c r="P17" s="73"/>
      <c r="Q17" s="73"/>
      <c r="R17" s="73"/>
      <c r="S17" s="69">
        <f t="shared" si="3"/>
        <v>0</v>
      </c>
    </row>
    <row r="18" spans="1:19" s="66" customFormat="1" ht="18.75">
      <c r="A18" s="67" t="s">
        <v>21</v>
      </c>
      <c r="B18" s="72" t="s">
        <v>22</v>
      </c>
      <c r="C18" s="69">
        <f t="shared" si="0"/>
        <v>138.9</v>
      </c>
      <c r="D18" s="73"/>
      <c r="E18" s="73"/>
      <c r="F18" s="73">
        <v>28.96</v>
      </c>
      <c r="G18" s="69">
        <f t="shared" si="1"/>
        <v>28.96</v>
      </c>
      <c r="H18" s="73">
        <v>11.57</v>
      </c>
      <c r="I18" s="73">
        <v>11.57</v>
      </c>
      <c r="J18" s="73">
        <v>11.56</v>
      </c>
      <c r="K18" s="69">
        <f t="shared" si="2"/>
        <v>34.7</v>
      </c>
      <c r="L18" s="73">
        <v>11.57</v>
      </c>
      <c r="M18" s="73">
        <v>11.57</v>
      </c>
      <c r="N18" s="73">
        <v>11.56</v>
      </c>
      <c r="O18" s="69">
        <f>L18+M18+N18</f>
        <v>34.7</v>
      </c>
      <c r="P18" s="73">
        <v>13.52</v>
      </c>
      <c r="Q18" s="73">
        <v>13.52</v>
      </c>
      <c r="R18" s="73">
        <v>13.5</v>
      </c>
      <c r="S18" s="69">
        <f t="shared" si="3"/>
        <v>40.54</v>
      </c>
    </row>
    <row r="19" spans="1:19" s="66" customFormat="1" ht="18.75">
      <c r="A19" s="100" t="s">
        <v>75</v>
      </c>
      <c r="B19" s="101" t="s">
        <v>85</v>
      </c>
      <c r="C19" s="82">
        <f t="shared" si="0"/>
        <v>0</v>
      </c>
      <c r="D19" s="83"/>
      <c r="E19" s="83"/>
      <c r="F19" s="83"/>
      <c r="G19" s="82">
        <f t="shared" si="1"/>
        <v>0</v>
      </c>
      <c r="H19" s="83"/>
      <c r="I19" s="83"/>
      <c r="J19" s="83"/>
      <c r="K19" s="82">
        <f t="shared" si="2"/>
        <v>0</v>
      </c>
      <c r="L19" s="83"/>
      <c r="M19" s="83"/>
      <c r="N19" s="83"/>
      <c r="O19" s="82">
        <v>0</v>
      </c>
      <c r="P19" s="83"/>
      <c r="Q19" s="83"/>
      <c r="R19" s="83"/>
      <c r="S19" s="82">
        <f t="shared" si="3"/>
        <v>0</v>
      </c>
    </row>
    <row r="20" spans="1:19" s="66" customFormat="1" ht="18.75">
      <c r="A20" s="76" t="s">
        <v>79</v>
      </c>
      <c r="B20" s="102" t="s">
        <v>78</v>
      </c>
      <c r="C20" s="78">
        <f t="shared" si="0"/>
        <v>0</v>
      </c>
      <c r="D20" s="79"/>
      <c r="E20" s="79"/>
      <c r="F20" s="79"/>
      <c r="G20" s="78">
        <f t="shared" si="1"/>
        <v>0</v>
      </c>
      <c r="H20" s="79"/>
      <c r="I20" s="79"/>
      <c r="J20" s="79"/>
      <c r="K20" s="78">
        <f t="shared" si="2"/>
        <v>0</v>
      </c>
      <c r="L20" s="79"/>
      <c r="M20" s="79"/>
      <c r="N20" s="79"/>
      <c r="O20" s="78">
        <f aca="true" t="shared" si="4" ref="O20:O30">L20+M20+N20</f>
        <v>0</v>
      </c>
      <c r="P20" s="79"/>
      <c r="Q20" s="79"/>
      <c r="R20" s="79"/>
      <c r="S20" s="78">
        <f t="shared" si="3"/>
        <v>0</v>
      </c>
    </row>
    <row r="21" spans="1:19" s="66" customFormat="1" ht="18.75">
      <c r="A21" s="76" t="s">
        <v>80</v>
      </c>
      <c r="B21" s="102" t="s">
        <v>10</v>
      </c>
      <c r="C21" s="78">
        <f t="shared" si="0"/>
        <v>0</v>
      </c>
      <c r="D21" s="79"/>
      <c r="E21" s="79"/>
      <c r="F21" s="79"/>
      <c r="G21" s="78">
        <f t="shared" si="1"/>
        <v>0</v>
      </c>
      <c r="H21" s="79"/>
      <c r="I21" s="79"/>
      <c r="J21" s="79"/>
      <c r="K21" s="78">
        <f t="shared" si="2"/>
        <v>0</v>
      </c>
      <c r="L21" s="79"/>
      <c r="M21" s="79"/>
      <c r="N21" s="79"/>
      <c r="O21" s="78">
        <f t="shared" si="4"/>
        <v>0</v>
      </c>
      <c r="P21" s="79"/>
      <c r="Q21" s="79"/>
      <c r="R21" s="79"/>
      <c r="S21" s="78">
        <f t="shared" si="3"/>
        <v>0</v>
      </c>
    </row>
    <row r="22" spans="1:19" s="66" customFormat="1" ht="18.75">
      <c r="A22" s="76" t="s">
        <v>81</v>
      </c>
      <c r="B22" s="102" t="s">
        <v>86</v>
      </c>
      <c r="C22" s="78">
        <f t="shared" si="0"/>
        <v>0</v>
      </c>
      <c r="D22" s="79">
        <f>SUM(D24:D26)</f>
        <v>0</v>
      </c>
      <c r="E22" s="79">
        <f>SUM(E24:E26)</f>
        <v>0</v>
      </c>
      <c r="F22" s="79">
        <f>SUM(F24:F26)</f>
        <v>0</v>
      </c>
      <c r="G22" s="78">
        <f t="shared" si="1"/>
        <v>0</v>
      </c>
      <c r="H22" s="79">
        <f>SUM(H24:H26)</f>
        <v>0</v>
      </c>
      <c r="I22" s="79">
        <f>SUM(I24:I26)</f>
        <v>0</v>
      </c>
      <c r="J22" s="79">
        <f>SUM(J24:J26)</f>
        <v>0</v>
      </c>
      <c r="K22" s="78">
        <f t="shared" si="2"/>
        <v>0</v>
      </c>
      <c r="L22" s="79">
        <f>SUM(L24:L26)</f>
        <v>0</v>
      </c>
      <c r="M22" s="79">
        <f>SUM(M24:M26)</f>
        <v>0</v>
      </c>
      <c r="N22" s="79">
        <f>SUM(N24:N26)</f>
        <v>0</v>
      </c>
      <c r="O22" s="78">
        <f t="shared" si="4"/>
        <v>0</v>
      </c>
      <c r="P22" s="79">
        <f>SUM(P24:P26)</f>
        <v>0</v>
      </c>
      <c r="Q22" s="79">
        <f>SUM(Q24:Q26)</f>
        <v>0</v>
      </c>
      <c r="R22" s="79">
        <f>SUM(R24:R26)</f>
        <v>0</v>
      </c>
      <c r="S22" s="78">
        <f t="shared" si="3"/>
        <v>0</v>
      </c>
    </row>
    <row r="23" spans="1:19" s="66" customFormat="1" ht="18.75">
      <c r="A23" s="76"/>
      <c r="B23" s="103" t="s">
        <v>3</v>
      </c>
      <c r="C23" s="78">
        <f t="shared" si="0"/>
        <v>0</v>
      </c>
      <c r="D23" s="79"/>
      <c r="E23" s="79"/>
      <c r="F23" s="79"/>
      <c r="G23" s="78">
        <f t="shared" si="1"/>
        <v>0</v>
      </c>
      <c r="H23" s="79"/>
      <c r="I23" s="79"/>
      <c r="J23" s="79"/>
      <c r="K23" s="78">
        <f t="shared" si="2"/>
        <v>0</v>
      </c>
      <c r="L23" s="79"/>
      <c r="M23" s="79"/>
      <c r="N23" s="79"/>
      <c r="O23" s="78">
        <f t="shared" si="4"/>
        <v>0</v>
      </c>
      <c r="P23" s="79"/>
      <c r="Q23" s="79"/>
      <c r="R23" s="79"/>
      <c r="S23" s="78">
        <f t="shared" si="3"/>
        <v>0</v>
      </c>
    </row>
    <row r="24" spans="1:19" s="66" customFormat="1" ht="18.75">
      <c r="A24" s="76" t="s">
        <v>82</v>
      </c>
      <c r="B24" s="103" t="s">
        <v>56</v>
      </c>
      <c r="C24" s="78">
        <f t="shared" si="0"/>
        <v>0</v>
      </c>
      <c r="D24" s="79"/>
      <c r="E24" s="79"/>
      <c r="F24" s="79"/>
      <c r="G24" s="78">
        <f t="shared" si="1"/>
        <v>0</v>
      </c>
      <c r="H24" s="79"/>
      <c r="I24" s="79"/>
      <c r="J24" s="79"/>
      <c r="K24" s="78">
        <f t="shared" si="2"/>
        <v>0</v>
      </c>
      <c r="L24" s="79"/>
      <c r="M24" s="79"/>
      <c r="N24" s="79"/>
      <c r="O24" s="78">
        <f t="shared" si="4"/>
        <v>0</v>
      </c>
      <c r="P24" s="79"/>
      <c r="Q24" s="79"/>
      <c r="R24" s="79"/>
      <c r="S24" s="78">
        <f t="shared" si="3"/>
        <v>0</v>
      </c>
    </row>
    <row r="25" spans="1:19" s="66" customFormat="1" ht="18.75">
      <c r="A25" s="76" t="s">
        <v>83</v>
      </c>
      <c r="B25" s="103" t="s">
        <v>57</v>
      </c>
      <c r="C25" s="78">
        <f t="shared" si="0"/>
        <v>0</v>
      </c>
      <c r="D25" s="79"/>
      <c r="E25" s="79"/>
      <c r="F25" s="79"/>
      <c r="G25" s="78">
        <f t="shared" si="1"/>
        <v>0</v>
      </c>
      <c r="H25" s="79"/>
      <c r="I25" s="79"/>
      <c r="J25" s="79"/>
      <c r="K25" s="78">
        <f t="shared" si="2"/>
        <v>0</v>
      </c>
      <c r="L25" s="79"/>
      <c r="M25" s="79"/>
      <c r="N25" s="79"/>
      <c r="O25" s="78">
        <f t="shared" si="4"/>
        <v>0</v>
      </c>
      <c r="P25" s="79"/>
      <c r="Q25" s="79"/>
      <c r="R25" s="79"/>
      <c r="S25" s="78">
        <f t="shared" si="3"/>
        <v>0</v>
      </c>
    </row>
    <row r="26" spans="1:19" s="66" customFormat="1" ht="37.5" customHeight="1">
      <c r="A26" s="76" t="s">
        <v>84</v>
      </c>
      <c r="B26" s="103" t="s">
        <v>58</v>
      </c>
      <c r="C26" s="78">
        <f t="shared" si="0"/>
        <v>0</v>
      </c>
      <c r="D26" s="79"/>
      <c r="E26" s="79"/>
      <c r="F26" s="79"/>
      <c r="G26" s="78">
        <f t="shared" si="1"/>
        <v>0</v>
      </c>
      <c r="H26" s="79"/>
      <c r="I26" s="79"/>
      <c r="J26" s="79"/>
      <c r="K26" s="78">
        <f t="shared" si="2"/>
        <v>0</v>
      </c>
      <c r="L26" s="79"/>
      <c r="M26" s="79"/>
      <c r="N26" s="79"/>
      <c r="O26" s="78">
        <f t="shared" si="4"/>
        <v>0</v>
      </c>
      <c r="P26" s="79"/>
      <c r="Q26" s="79"/>
      <c r="R26" s="79"/>
      <c r="S26" s="78">
        <f t="shared" si="3"/>
        <v>0</v>
      </c>
    </row>
    <row r="27" spans="1:19" s="66" customFormat="1" ht="37.5">
      <c r="A27" s="74" t="s">
        <v>76</v>
      </c>
      <c r="B27" s="75" t="s">
        <v>65</v>
      </c>
      <c r="C27" s="82">
        <f t="shared" si="0"/>
        <v>0</v>
      </c>
      <c r="D27" s="83"/>
      <c r="E27" s="83"/>
      <c r="F27" s="83"/>
      <c r="G27" s="82">
        <f t="shared" si="1"/>
        <v>0</v>
      </c>
      <c r="H27" s="83"/>
      <c r="I27" s="83"/>
      <c r="J27" s="83"/>
      <c r="K27" s="82">
        <f t="shared" si="2"/>
        <v>0</v>
      </c>
      <c r="L27" s="83"/>
      <c r="M27" s="83"/>
      <c r="N27" s="83"/>
      <c r="O27" s="82">
        <f t="shared" si="4"/>
        <v>0</v>
      </c>
      <c r="P27" s="83"/>
      <c r="Q27" s="83"/>
      <c r="R27" s="83"/>
      <c r="S27" s="82">
        <f t="shared" si="3"/>
        <v>0</v>
      </c>
    </row>
    <row r="28" spans="1:19" s="66" customFormat="1" ht="37.5">
      <c r="A28" s="74" t="s">
        <v>23</v>
      </c>
      <c r="B28" s="75" t="s">
        <v>66</v>
      </c>
      <c r="C28" s="82">
        <f t="shared" si="0"/>
        <v>0</v>
      </c>
      <c r="D28" s="83"/>
      <c r="E28" s="83"/>
      <c r="F28" s="83"/>
      <c r="G28" s="82">
        <f t="shared" si="1"/>
        <v>0</v>
      </c>
      <c r="H28" s="83"/>
      <c r="I28" s="83"/>
      <c r="J28" s="83"/>
      <c r="K28" s="82">
        <f t="shared" si="2"/>
        <v>0</v>
      </c>
      <c r="L28" s="83"/>
      <c r="M28" s="83"/>
      <c r="N28" s="83"/>
      <c r="O28" s="82">
        <f t="shared" si="4"/>
        <v>0</v>
      </c>
      <c r="P28" s="83"/>
      <c r="Q28" s="83"/>
      <c r="R28" s="83"/>
      <c r="S28" s="82">
        <f t="shared" si="3"/>
        <v>0</v>
      </c>
    </row>
    <row r="29" spans="1:19" s="66" customFormat="1" ht="18.75">
      <c r="A29" s="76" t="s">
        <v>24</v>
      </c>
      <c r="B29" s="77" t="s">
        <v>67</v>
      </c>
      <c r="C29" s="78">
        <f t="shared" si="0"/>
        <v>0</v>
      </c>
      <c r="D29" s="79"/>
      <c r="E29" s="79"/>
      <c r="F29" s="79"/>
      <c r="G29" s="78">
        <f t="shared" si="1"/>
        <v>0</v>
      </c>
      <c r="H29" s="79"/>
      <c r="I29" s="79"/>
      <c r="J29" s="79"/>
      <c r="K29" s="78">
        <f t="shared" si="2"/>
        <v>0</v>
      </c>
      <c r="L29" s="79"/>
      <c r="M29" s="79"/>
      <c r="N29" s="79"/>
      <c r="O29" s="78">
        <f t="shared" si="4"/>
        <v>0</v>
      </c>
      <c r="P29" s="79"/>
      <c r="Q29" s="79"/>
      <c r="R29" s="79"/>
      <c r="S29" s="78">
        <f t="shared" si="3"/>
        <v>0</v>
      </c>
    </row>
    <row r="30" spans="1:19" s="66" customFormat="1" ht="18.75">
      <c r="A30" s="74" t="s">
        <v>25</v>
      </c>
      <c r="B30" s="75" t="s">
        <v>68</v>
      </c>
      <c r="C30" s="82">
        <f t="shared" si="0"/>
        <v>0</v>
      </c>
      <c r="D30" s="83"/>
      <c r="E30" s="83"/>
      <c r="F30" s="83"/>
      <c r="G30" s="82">
        <f t="shared" si="1"/>
        <v>0</v>
      </c>
      <c r="H30" s="83"/>
      <c r="I30" s="83"/>
      <c r="J30" s="83"/>
      <c r="K30" s="82">
        <f t="shared" si="2"/>
        <v>0</v>
      </c>
      <c r="L30" s="83"/>
      <c r="M30" s="83"/>
      <c r="N30" s="83"/>
      <c r="O30" s="82">
        <f t="shared" si="4"/>
        <v>0</v>
      </c>
      <c r="P30" s="83"/>
      <c r="Q30" s="83"/>
      <c r="R30" s="83"/>
      <c r="S30" s="82">
        <f t="shared" si="3"/>
        <v>0</v>
      </c>
    </row>
    <row r="31" spans="1:19" s="66" customFormat="1" ht="18.75">
      <c r="A31" s="74" t="s">
        <v>77</v>
      </c>
      <c r="B31" s="75" t="s">
        <v>95</v>
      </c>
      <c r="C31" s="82">
        <f t="shared" si="0"/>
        <v>0</v>
      </c>
      <c r="D31" s="83"/>
      <c r="E31" s="83"/>
      <c r="F31" s="83"/>
      <c r="G31" s="82"/>
      <c r="H31" s="83"/>
      <c r="I31" s="83"/>
      <c r="J31" s="83"/>
      <c r="K31" s="82"/>
      <c r="L31" s="83"/>
      <c r="M31" s="83"/>
      <c r="N31" s="83"/>
      <c r="O31" s="82"/>
      <c r="P31" s="83"/>
      <c r="Q31" s="83"/>
      <c r="R31" s="83"/>
      <c r="S31" s="82"/>
    </row>
    <row r="32" spans="1:19" s="66" customFormat="1" ht="18.75">
      <c r="A32" s="74" t="s">
        <v>26</v>
      </c>
      <c r="B32" s="75" t="s">
        <v>69</v>
      </c>
      <c r="C32" s="105">
        <f>SUM(C33:C34)</f>
        <v>0</v>
      </c>
      <c r="D32" s="83"/>
      <c r="E32" s="83"/>
      <c r="F32" s="83"/>
      <c r="G32" s="82">
        <f aca="true" t="shared" si="5" ref="G32:G41">D32+E32+F32</f>
        <v>0</v>
      </c>
      <c r="H32" s="83"/>
      <c r="I32" s="83"/>
      <c r="J32" s="83"/>
      <c r="K32" s="82">
        <f aca="true" t="shared" si="6" ref="K32:K41">H32+I32+J32</f>
        <v>0</v>
      </c>
      <c r="L32" s="83"/>
      <c r="M32" s="83"/>
      <c r="N32" s="83"/>
      <c r="O32" s="82">
        <f aca="true" t="shared" si="7" ref="O32:O41">L32+M32+N32</f>
        <v>0</v>
      </c>
      <c r="P32" s="83"/>
      <c r="Q32" s="83"/>
      <c r="R32" s="83"/>
      <c r="S32" s="82">
        <f aca="true" t="shared" si="8" ref="S32:S41">P32+Q32+R32</f>
        <v>0</v>
      </c>
    </row>
    <row r="33" spans="1:19" s="66" customFormat="1" ht="18.75">
      <c r="A33" s="76" t="s">
        <v>27</v>
      </c>
      <c r="B33" s="77" t="s">
        <v>70</v>
      </c>
      <c r="C33" s="106">
        <f>SUM(D33:H33)</f>
        <v>0</v>
      </c>
      <c r="D33" s="79"/>
      <c r="E33" s="79"/>
      <c r="F33" s="79"/>
      <c r="G33" s="78">
        <f t="shared" si="5"/>
        <v>0</v>
      </c>
      <c r="H33" s="79"/>
      <c r="I33" s="79"/>
      <c r="J33" s="79"/>
      <c r="K33" s="78">
        <f t="shared" si="6"/>
        <v>0</v>
      </c>
      <c r="L33" s="79"/>
      <c r="M33" s="79"/>
      <c r="N33" s="79"/>
      <c r="O33" s="78">
        <f t="shared" si="7"/>
        <v>0</v>
      </c>
      <c r="P33" s="79"/>
      <c r="Q33" s="79"/>
      <c r="R33" s="79"/>
      <c r="S33" s="78">
        <f t="shared" si="8"/>
        <v>0</v>
      </c>
    </row>
    <row r="34" spans="1:19" s="66" customFormat="1" ht="37.5">
      <c r="A34" s="76" t="s">
        <v>87</v>
      </c>
      <c r="B34" s="77" t="s">
        <v>60</v>
      </c>
      <c r="C34" s="106">
        <f>SUM(D34:H34)</f>
        <v>0</v>
      </c>
      <c r="D34" s="79"/>
      <c r="E34" s="79"/>
      <c r="F34" s="79"/>
      <c r="G34" s="78">
        <f t="shared" si="5"/>
        <v>0</v>
      </c>
      <c r="H34" s="79"/>
      <c r="I34" s="79"/>
      <c r="J34" s="79"/>
      <c r="K34" s="78">
        <f t="shared" si="6"/>
        <v>0</v>
      </c>
      <c r="L34" s="79"/>
      <c r="M34" s="79"/>
      <c r="N34" s="79"/>
      <c r="O34" s="78">
        <f t="shared" si="7"/>
        <v>0</v>
      </c>
      <c r="P34" s="79"/>
      <c r="Q34" s="79"/>
      <c r="R34" s="79"/>
      <c r="S34" s="78">
        <f t="shared" si="8"/>
        <v>0</v>
      </c>
    </row>
    <row r="35" spans="1:19" s="66" customFormat="1" ht="37.5">
      <c r="A35" s="74" t="s">
        <v>28</v>
      </c>
      <c r="B35" s="75" t="s">
        <v>71</v>
      </c>
      <c r="C35" s="105">
        <f>SUM(C36)</f>
        <v>0</v>
      </c>
      <c r="D35" s="83"/>
      <c r="E35" s="83"/>
      <c r="F35" s="83"/>
      <c r="G35" s="82">
        <f t="shared" si="5"/>
        <v>0</v>
      </c>
      <c r="H35" s="83"/>
      <c r="I35" s="83"/>
      <c r="J35" s="83"/>
      <c r="K35" s="82">
        <f t="shared" si="6"/>
        <v>0</v>
      </c>
      <c r="L35" s="83"/>
      <c r="M35" s="83"/>
      <c r="N35" s="83"/>
      <c r="O35" s="82">
        <f t="shared" si="7"/>
        <v>0</v>
      </c>
      <c r="P35" s="83"/>
      <c r="Q35" s="83"/>
      <c r="R35" s="83"/>
      <c r="S35" s="82">
        <f t="shared" si="8"/>
        <v>0</v>
      </c>
    </row>
    <row r="36" spans="1:19" s="66" customFormat="1" ht="56.25">
      <c r="A36" s="76" t="s">
        <v>29</v>
      </c>
      <c r="B36" s="77" t="s">
        <v>72</v>
      </c>
      <c r="C36" s="106">
        <f>SUM(D36:H36)</f>
        <v>0</v>
      </c>
      <c r="D36" s="79"/>
      <c r="E36" s="79"/>
      <c r="F36" s="79"/>
      <c r="G36" s="78">
        <f t="shared" si="5"/>
        <v>0</v>
      </c>
      <c r="H36" s="79"/>
      <c r="I36" s="79"/>
      <c r="J36" s="79"/>
      <c r="K36" s="78">
        <f t="shared" si="6"/>
        <v>0</v>
      </c>
      <c r="L36" s="79"/>
      <c r="M36" s="79"/>
      <c r="N36" s="79"/>
      <c r="O36" s="78">
        <f t="shared" si="7"/>
        <v>0</v>
      </c>
      <c r="P36" s="79"/>
      <c r="Q36" s="79"/>
      <c r="R36" s="79"/>
      <c r="S36" s="78">
        <f t="shared" si="8"/>
        <v>0</v>
      </c>
    </row>
    <row r="37" spans="1:19" s="66" customFormat="1" ht="37.5">
      <c r="A37" s="74" t="s">
        <v>30</v>
      </c>
      <c r="B37" s="75" t="s">
        <v>73</v>
      </c>
      <c r="C37" s="105">
        <f>SUM(C39:C41)+C42</f>
        <v>0</v>
      </c>
      <c r="D37" s="83"/>
      <c r="E37" s="83"/>
      <c r="F37" s="83"/>
      <c r="G37" s="82">
        <f t="shared" si="5"/>
        <v>0</v>
      </c>
      <c r="H37" s="83"/>
      <c r="I37" s="83"/>
      <c r="J37" s="83"/>
      <c r="K37" s="82">
        <f t="shared" si="6"/>
        <v>0</v>
      </c>
      <c r="L37" s="83"/>
      <c r="M37" s="83"/>
      <c r="N37" s="83"/>
      <c r="O37" s="82">
        <f t="shared" si="7"/>
        <v>0</v>
      </c>
      <c r="P37" s="83"/>
      <c r="Q37" s="83"/>
      <c r="R37" s="83"/>
      <c r="S37" s="82">
        <f t="shared" si="8"/>
        <v>0</v>
      </c>
    </row>
    <row r="38" spans="1:19" s="66" customFormat="1" ht="18.75">
      <c r="A38" s="76" t="s">
        <v>88</v>
      </c>
      <c r="B38" s="77" t="s">
        <v>74</v>
      </c>
      <c r="C38" s="106">
        <f>SUM(D38:H38)</f>
        <v>0</v>
      </c>
      <c r="D38" s="79"/>
      <c r="E38" s="79"/>
      <c r="F38" s="79"/>
      <c r="G38" s="78">
        <f t="shared" si="5"/>
        <v>0</v>
      </c>
      <c r="H38" s="79"/>
      <c r="I38" s="79"/>
      <c r="J38" s="79"/>
      <c r="K38" s="78">
        <f t="shared" si="6"/>
        <v>0</v>
      </c>
      <c r="L38" s="79"/>
      <c r="M38" s="79"/>
      <c r="N38" s="79"/>
      <c r="O38" s="78">
        <f t="shared" si="7"/>
        <v>0</v>
      </c>
      <c r="P38" s="79"/>
      <c r="Q38" s="79"/>
      <c r="R38" s="79"/>
      <c r="S38" s="78">
        <f t="shared" si="8"/>
        <v>0</v>
      </c>
    </row>
    <row r="39" spans="1:19" s="66" customFormat="1" ht="56.25">
      <c r="A39" s="76" t="s">
        <v>89</v>
      </c>
      <c r="B39" s="77" t="s">
        <v>59</v>
      </c>
      <c r="C39" s="106">
        <f>SUM(D39:H39)</f>
        <v>0</v>
      </c>
      <c r="D39" s="79"/>
      <c r="E39" s="79"/>
      <c r="F39" s="79"/>
      <c r="G39" s="78">
        <f t="shared" si="5"/>
        <v>0</v>
      </c>
      <c r="H39" s="79"/>
      <c r="I39" s="79"/>
      <c r="J39" s="79"/>
      <c r="K39" s="78">
        <f t="shared" si="6"/>
        <v>0</v>
      </c>
      <c r="L39" s="79"/>
      <c r="M39" s="79"/>
      <c r="N39" s="79"/>
      <c r="O39" s="78">
        <f t="shared" si="7"/>
        <v>0</v>
      </c>
      <c r="P39" s="79"/>
      <c r="Q39" s="79"/>
      <c r="R39" s="79"/>
      <c r="S39" s="78">
        <f t="shared" si="8"/>
        <v>0</v>
      </c>
    </row>
    <row r="40" spans="1:19" s="66" customFormat="1" ht="37.5">
      <c r="A40" s="76" t="s">
        <v>90</v>
      </c>
      <c r="B40" s="77" t="s">
        <v>61</v>
      </c>
      <c r="C40" s="106">
        <f>SUM(D40:H40)</f>
        <v>0</v>
      </c>
      <c r="D40" s="79"/>
      <c r="E40" s="79"/>
      <c r="F40" s="79"/>
      <c r="G40" s="78">
        <f t="shared" si="5"/>
        <v>0</v>
      </c>
      <c r="H40" s="79"/>
      <c r="I40" s="79"/>
      <c r="J40" s="79"/>
      <c r="K40" s="78">
        <f t="shared" si="6"/>
        <v>0</v>
      </c>
      <c r="L40" s="79"/>
      <c r="M40" s="79"/>
      <c r="N40" s="79"/>
      <c r="O40" s="78">
        <f t="shared" si="7"/>
        <v>0</v>
      </c>
      <c r="P40" s="79"/>
      <c r="Q40" s="79"/>
      <c r="R40" s="79"/>
      <c r="S40" s="78">
        <f t="shared" si="8"/>
        <v>0</v>
      </c>
    </row>
    <row r="41" spans="1:19" s="66" customFormat="1" ht="18.75">
      <c r="A41" s="76" t="s">
        <v>91</v>
      </c>
      <c r="B41" s="77" t="s">
        <v>62</v>
      </c>
      <c r="C41" s="106">
        <f>SUM(D41:H41)</f>
        <v>0</v>
      </c>
      <c r="D41" s="79"/>
      <c r="E41" s="79"/>
      <c r="F41" s="79"/>
      <c r="G41" s="78">
        <f t="shared" si="5"/>
        <v>0</v>
      </c>
      <c r="H41" s="79"/>
      <c r="I41" s="79"/>
      <c r="J41" s="79"/>
      <c r="K41" s="78">
        <f t="shared" si="6"/>
        <v>0</v>
      </c>
      <c r="L41" s="79"/>
      <c r="M41" s="79"/>
      <c r="N41" s="79"/>
      <c r="O41" s="78">
        <f t="shared" si="7"/>
        <v>0</v>
      </c>
      <c r="P41" s="79"/>
      <c r="Q41" s="79"/>
      <c r="R41" s="79"/>
      <c r="S41" s="78">
        <f t="shared" si="8"/>
        <v>0</v>
      </c>
    </row>
    <row r="42" spans="1:19" s="66" customFormat="1" ht="18.75">
      <c r="A42" s="76" t="s">
        <v>96</v>
      </c>
      <c r="B42" s="77" t="s">
        <v>97</v>
      </c>
      <c r="C42" s="106">
        <f>SUM(D42:H42)</f>
        <v>0</v>
      </c>
      <c r="D42" s="79"/>
      <c r="E42" s="79"/>
      <c r="F42" s="79"/>
      <c r="G42" s="78"/>
      <c r="H42" s="79"/>
      <c r="I42" s="79"/>
      <c r="J42" s="79"/>
      <c r="K42" s="78"/>
      <c r="L42" s="79"/>
      <c r="M42" s="79"/>
      <c r="N42" s="79"/>
      <c r="O42" s="78"/>
      <c r="P42" s="79"/>
      <c r="Q42" s="79"/>
      <c r="R42" s="79"/>
      <c r="S42" s="78"/>
    </row>
    <row r="43" spans="1:19" s="80" customFormat="1" ht="18.75">
      <c r="A43" s="74" t="s">
        <v>92</v>
      </c>
      <c r="B43" s="81" t="s">
        <v>31</v>
      </c>
      <c r="C43" s="82">
        <f aca="true" t="shared" si="9" ref="C43:S43">SUM(C14,C19,C27,C28,C30,C32,C35,C37)</f>
        <v>598.5999999999999</v>
      </c>
      <c r="D43" s="82">
        <f t="shared" si="9"/>
        <v>0</v>
      </c>
      <c r="E43" s="82">
        <f t="shared" si="9"/>
        <v>0</v>
      </c>
      <c r="F43" s="82">
        <f t="shared" si="9"/>
        <v>124.5</v>
      </c>
      <c r="G43" s="82">
        <f t="shared" si="9"/>
        <v>124.5</v>
      </c>
      <c r="H43" s="82">
        <f t="shared" si="9"/>
        <v>49.9</v>
      </c>
      <c r="I43" s="82">
        <f t="shared" si="9"/>
        <v>49.9</v>
      </c>
      <c r="J43" s="82">
        <f t="shared" si="9"/>
        <v>49.85</v>
      </c>
      <c r="K43" s="82">
        <f t="shared" si="9"/>
        <v>149.65</v>
      </c>
      <c r="L43" s="82">
        <f t="shared" si="9"/>
        <v>49.9</v>
      </c>
      <c r="M43" s="82">
        <f t="shared" si="9"/>
        <v>49.9</v>
      </c>
      <c r="N43" s="82">
        <f t="shared" si="9"/>
        <v>49.85</v>
      </c>
      <c r="O43" s="82">
        <f t="shared" si="9"/>
        <v>149.65</v>
      </c>
      <c r="P43" s="82">
        <f t="shared" si="9"/>
        <v>58.3</v>
      </c>
      <c r="Q43" s="82">
        <f t="shared" si="9"/>
        <v>58.3</v>
      </c>
      <c r="R43" s="82">
        <f t="shared" si="9"/>
        <v>58.2</v>
      </c>
      <c r="S43" s="82">
        <f t="shared" si="9"/>
        <v>174.8</v>
      </c>
    </row>
    <row r="44" spans="1:11" s="66" customFormat="1" ht="20.25" customHeight="1">
      <c r="A44" s="84"/>
      <c r="B44" s="85"/>
      <c r="C44" s="390" t="s">
        <v>52</v>
      </c>
      <c r="D44" s="390"/>
      <c r="E44" s="390"/>
      <c r="F44" s="390"/>
      <c r="G44" s="390"/>
      <c r="H44" s="390"/>
      <c r="I44" s="390"/>
      <c r="J44" s="86"/>
      <c r="K44" s="86"/>
    </row>
    <row r="45" spans="1:11" s="66" customFormat="1" ht="23.25" customHeight="1">
      <c r="A45" s="84"/>
      <c r="B45" s="85"/>
      <c r="C45" s="388" t="s">
        <v>53</v>
      </c>
      <c r="D45" s="388"/>
      <c r="E45" s="388"/>
      <c r="F45" s="388"/>
      <c r="G45" s="388"/>
      <c r="H45" s="388"/>
      <c r="I45" s="388"/>
      <c r="J45" s="388"/>
      <c r="K45" s="388"/>
    </row>
    <row r="46" spans="1:110" ht="22.5" customHeight="1">
      <c r="A46" s="88" t="s">
        <v>98</v>
      </c>
      <c r="C46" s="55"/>
      <c r="D46" s="55"/>
      <c r="E46" s="55" t="s">
        <v>100</v>
      </c>
      <c r="F46" s="55"/>
      <c r="G46" s="140" t="s">
        <v>253</v>
      </c>
      <c r="H46" s="55"/>
      <c r="I46" s="55"/>
      <c r="J46" s="55"/>
      <c r="K46" s="55"/>
      <c r="L46" s="55"/>
      <c r="M46" s="55"/>
      <c r="N46" s="55"/>
      <c r="O46" s="55"/>
      <c r="AS46" s="377"/>
      <c r="AT46" s="377"/>
      <c r="AU46" s="377"/>
      <c r="AV46" s="377"/>
      <c r="AW46" s="377"/>
      <c r="AX46" s="377"/>
      <c r="AY46" s="377"/>
      <c r="AZ46" s="377"/>
      <c r="BA46" s="377"/>
      <c r="BB46" s="377"/>
      <c r="BC46" s="377"/>
      <c r="BD46" s="377"/>
      <c r="BE46" s="377"/>
      <c r="BF46" s="377"/>
      <c r="BG46" s="377"/>
      <c r="BH46" s="377"/>
      <c r="BI46" s="377"/>
      <c r="BJ46" s="377"/>
      <c r="BK46" s="377"/>
      <c r="BL46" s="377"/>
      <c r="BM46" s="377"/>
      <c r="BN46" s="377"/>
      <c r="BO46" s="377"/>
      <c r="BP46" s="377"/>
      <c r="BQ46" s="377"/>
      <c r="BR46" s="377"/>
      <c r="BS46" s="377"/>
      <c r="BT46" s="377"/>
      <c r="BU46" s="377"/>
      <c r="BV46" s="377"/>
      <c r="BW46" s="377"/>
      <c r="BX46" s="377"/>
      <c r="BY46" s="377"/>
      <c r="BZ46" s="377"/>
      <c r="CA46" s="377"/>
      <c r="CB46" s="377"/>
      <c r="CC46" s="377"/>
      <c r="CD46" s="377"/>
      <c r="CE46" s="377"/>
      <c r="CF46" s="377"/>
      <c r="CG46" s="377"/>
      <c r="CH46" s="377"/>
      <c r="CI46" s="377"/>
      <c r="CJ46" s="377"/>
      <c r="CK46" s="377"/>
      <c r="CL46" s="377"/>
      <c r="CM46" s="377"/>
      <c r="CN46" s="377"/>
      <c r="CO46" s="377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5"/>
      <c r="DF46" s="115"/>
    </row>
    <row r="47" spans="3:108" ht="24" customHeight="1">
      <c r="C47" s="55"/>
      <c r="D47" s="55"/>
      <c r="E47" s="2" t="s">
        <v>0</v>
      </c>
      <c r="F47" s="87"/>
      <c r="G47" s="383" t="s">
        <v>1</v>
      </c>
      <c r="H47" s="383"/>
      <c r="I47" s="383"/>
      <c r="J47" s="55"/>
      <c r="K47" s="55"/>
      <c r="L47" s="55"/>
      <c r="M47" s="55"/>
      <c r="N47" s="55"/>
      <c r="O47" s="55"/>
      <c r="AS47" s="381"/>
      <c r="AT47" s="381"/>
      <c r="AU47" s="381"/>
      <c r="AV47" s="381"/>
      <c r="AW47" s="381"/>
      <c r="AX47" s="381"/>
      <c r="AY47" s="381"/>
      <c r="AZ47" s="381"/>
      <c r="BA47" s="381"/>
      <c r="BB47" s="381"/>
      <c r="BC47" s="381"/>
      <c r="BD47" s="381"/>
      <c r="BE47" s="381"/>
      <c r="BF47" s="381"/>
      <c r="BG47" s="381"/>
      <c r="BH47" s="381"/>
      <c r="BI47" s="381"/>
      <c r="BJ47" s="381"/>
      <c r="BK47" s="381"/>
      <c r="BL47" s="381"/>
      <c r="BM47" s="381"/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  <c r="CO47" s="381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</row>
    <row r="48" spans="1:108" ht="22.5" customHeight="1">
      <c r="A48" s="88" t="s">
        <v>99</v>
      </c>
      <c r="B48" s="55"/>
      <c r="D48" s="55"/>
      <c r="E48" s="55" t="s">
        <v>100</v>
      </c>
      <c r="F48" s="55"/>
      <c r="G48" s="140" t="s">
        <v>113</v>
      </c>
      <c r="H48" s="55"/>
      <c r="I48" s="55"/>
      <c r="J48" s="55"/>
      <c r="K48" s="55"/>
      <c r="L48" s="55"/>
      <c r="M48" s="55"/>
      <c r="N48" s="55"/>
      <c r="O48" s="55"/>
      <c r="AS48" s="377"/>
      <c r="AT48" s="377"/>
      <c r="AU48" s="377"/>
      <c r="AV48" s="377"/>
      <c r="AW48" s="377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377"/>
      <c r="BK48" s="377"/>
      <c r="BL48" s="377"/>
      <c r="BM48" s="377"/>
      <c r="BN48" s="377"/>
      <c r="BO48" s="377"/>
      <c r="BP48" s="377"/>
      <c r="BQ48" s="377"/>
      <c r="BR48" s="377"/>
      <c r="BS48" s="377"/>
      <c r="BT48" s="377"/>
      <c r="BU48" s="377"/>
      <c r="BV48" s="377"/>
      <c r="BW48" s="377"/>
      <c r="BX48" s="377"/>
      <c r="BY48" s="377"/>
      <c r="BZ48" s="377"/>
      <c r="CA48" s="377"/>
      <c r="CB48" s="377"/>
      <c r="CC48" s="377"/>
      <c r="CD48" s="377"/>
      <c r="CE48" s="377"/>
      <c r="CF48" s="377"/>
      <c r="CG48" s="377"/>
      <c r="CH48" s="377"/>
      <c r="CI48" s="377"/>
      <c r="CJ48" s="377"/>
      <c r="CK48" s="377"/>
      <c r="CL48" s="377"/>
      <c r="CM48" s="377"/>
      <c r="CN48" s="377"/>
      <c r="CO48" s="377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</row>
    <row r="49" spans="3:108" ht="29.25" customHeight="1">
      <c r="C49" s="55"/>
      <c r="D49" s="55"/>
      <c r="E49" s="2" t="s">
        <v>0</v>
      </c>
      <c r="F49" s="87"/>
      <c r="G49" s="383" t="s">
        <v>1</v>
      </c>
      <c r="H49" s="383"/>
      <c r="I49" s="383"/>
      <c r="J49" s="55"/>
      <c r="K49" s="55"/>
      <c r="L49" s="55"/>
      <c r="M49" s="55"/>
      <c r="N49" s="55"/>
      <c r="O49" s="55"/>
      <c r="AS49" s="381"/>
      <c r="AT49" s="381"/>
      <c r="AU49" s="381"/>
      <c r="AV49" s="381"/>
      <c r="AW49" s="381"/>
      <c r="AX49" s="381"/>
      <c r="AY49" s="381"/>
      <c r="AZ49" s="381"/>
      <c r="BA49" s="381"/>
      <c r="BB49" s="381"/>
      <c r="BC49" s="381"/>
      <c r="BD49" s="381"/>
      <c r="BE49" s="381"/>
      <c r="BF49" s="381"/>
      <c r="BG49" s="381"/>
      <c r="BH49" s="381"/>
      <c r="BI49" s="381"/>
      <c r="BJ49" s="381"/>
      <c r="BK49" s="381"/>
      <c r="BL49" s="381"/>
      <c r="BM49" s="381"/>
      <c r="BN49" s="381"/>
      <c r="BO49" s="381"/>
      <c r="BP49" s="381"/>
      <c r="BQ49" s="381"/>
      <c r="BR49" s="381"/>
      <c r="BS49" s="381"/>
      <c r="BT49" s="381"/>
      <c r="BU49" s="381"/>
      <c r="BV49" s="381"/>
      <c r="BW49" s="381"/>
      <c r="BX49" s="381"/>
      <c r="BY49" s="381"/>
      <c r="BZ49" s="381"/>
      <c r="CA49" s="381"/>
      <c r="CB49" s="381"/>
      <c r="CC49" s="381"/>
      <c r="CD49" s="381"/>
      <c r="CE49" s="381"/>
      <c r="CF49" s="381"/>
      <c r="CG49" s="381"/>
      <c r="CH49" s="381"/>
      <c r="CI49" s="381"/>
      <c r="CJ49" s="381"/>
      <c r="CK49" s="381"/>
      <c r="CL49" s="381"/>
      <c r="CM49" s="381"/>
      <c r="CN49" s="381"/>
      <c r="CO49" s="381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</row>
    <row r="50" spans="1:106" ht="18.75">
      <c r="A50" s="382" t="s">
        <v>11</v>
      </c>
      <c r="B50" s="382"/>
      <c r="C50" s="382"/>
      <c r="D50" s="382"/>
      <c r="E50" s="3"/>
      <c r="F50" s="87"/>
      <c r="G50" s="392" t="s">
        <v>113</v>
      </c>
      <c r="H50" s="392"/>
      <c r="O50" s="5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</row>
    <row r="51" spans="1:106" ht="18.75" customHeight="1">
      <c r="A51" s="382" t="s">
        <v>120</v>
      </c>
      <c r="B51" s="382"/>
      <c r="C51" s="1"/>
      <c r="D51" s="2"/>
      <c r="E51" s="2" t="s">
        <v>0</v>
      </c>
      <c r="F51" s="87"/>
      <c r="G51" s="391" t="s">
        <v>1</v>
      </c>
      <c r="H51" s="391"/>
      <c r="I51" s="391"/>
      <c r="O51" s="5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</row>
    <row r="52" spans="3:15" ht="18.75">
      <c r="C52" s="1"/>
      <c r="D52" s="1"/>
      <c r="E52" s="1"/>
      <c r="F52" s="2"/>
      <c r="G52" s="87"/>
      <c r="H52" s="2"/>
      <c r="I52" s="87"/>
      <c r="J52" s="383"/>
      <c r="K52" s="383"/>
      <c r="L52" s="55"/>
      <c r="M52" s="55"/>
      <c r="N52" s="55"/>
      <c r="O52" s="55"/>
    </row>
    <row r="53" spans="3:15" ht="18.75">
      <c r="C53" s="1"/>
      <c r="D53" s="1"/>
      <c r="E53" s="1"/>
      <c r="F53" s="2"/>
      <c r="G53" s="87"/>
      <c r="H53" s="2"/>
      <c r="I53" s="87"/>
      <c r="J53" s="2"/>
      <c r="K53" s="2"/>
      <c r="L53" s="55"/>
      <c r="M53" s="55"/>
      <c r="N53" s="55"/>
      <c r="O53" s="55"/>
    </row>
    <row r="54" spans="3:15" ht="18.75">
      <c r="C54" s="382"/>
      <c r="D54" s="382"/>
      <c r="E54" s="382"/>
      <c r="F54" s="382"/>
      <c r="G54" s="87"/>
      <c r="H54" s="4"/>
      <c r="I54" s="113"/>
      <c r="J54" s="4"/>
      <c r="K54" s="4"/>
      <c r="L54" s="55"/>
      <c r="M54" s="55"/>
      <c r="N54" s="55"/>
      <c r="O54" s="55"/>
    </row>
    <row r="55" spans="3:15" ht="18.75">
      <c r="C55" s="382"/>
      <c r="D55" s="382"/>
      <c r="E55" s="1"/>
      <c r="F55" s="2"/>
      <c r="G55" s="87"/>
      <c r="H55" s="2"/>
      <c r="I55" s="87"/>
      <c r="J55" s="383"/>
      <c r="K55" s="383"/>
      <c r="L55" s="55"/>
      <c r="M55" s="55"/>
      <c r="N55" s="55"/>
      <c r="O55" s="55"/>
    </row>
    <row r="56" spans="3:15" ht="18.75">
      <c r="C56" s="89"/>
      <c r="D56" s="89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3:15" ht="18.75">
      <c r="C57" s="89"/>
      <c r="D57" s="89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3:15" ht="18.75"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3:15" ht="18.75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3:15" ht="18.75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</sheetData>
  <sheetProtection/>
  <protectedRanges>
    <protectedRange password="CE28" sqref="L1:L2 A1:I2" name="Диапазон9"/>
    <protectedRange password="CE28" sqref="C43:S43" name="Диапазон7"/>
    <protectedRange password="CE28" sqref="D40:S42" name="Диапазон6"/>
    <protectedRange password="CE28" sqref="D30:S30 D32:S36" name="Диапазон5"/>
    <protectedRange password="CE28" sqref="D20:S28" name="Диапазон4"/>
    <protectedRange password="CE28" sqref="D20:S28" name="Диапазон3"/>
    <protectedRange password="CE28" sqref="D20:S28" name="Диапазон2"/>
    <protectedRange password="CE28" sqref="C10:S12 D14:S18" name="Диапазон1"/>
    <protectedRange password="CE28" sqref="A46:A49" name="Диапазон8_2"/>
  </protectedRanges>
  <mergeCells count="28">
    <mergeCell ref="J1:S1"/>
    <mergeCell ref="J2:S2"/>
    <mergeCell ref="J3:S3"/>
    <mergeCell ref="AS48:CO48"/>
    <mergeCell ref="C9:K9"/>
    <mergeCell ref="C8:K8"/>
    <mergeCell ref="O4:S4"/>
    <mergeCell ref="AS49:BL49"/>
    <mergeCell ref="BM49:CO49"/>
    <mergeCell ref="AS46:CO46"/>
    <mergeCell ref="AS47:BL47"/>
    <mergeCell ref="BM47:CO47"/>
    <mergeCell ref="C55:D55"/>
    <mergeCell ref="J55:K55"/>
    <mergeCell ref="L10:S11"/>
    <mergeCell ref="C45:K45"/>
    <mergeCell ref="A50:D50"/>
    <mergeCell ref="A51:B51"/>
    <mergeCell ref="J52:K52"/>
    <mergeCell ref="C54:F54"/>
    <mergeCell ref="C44:I44"/>
    <mergeCell ref="G51:I51"/>
    <mergeCell ref="G50:H50"/>
    <mergeCell ref="A10:A12"/>
    <mergeCell ref="B10:B12"/>
    <mergeCell ref="C10:K11"/>
    <mergeCell ref="G49:I49"/>
    <mergeCell ref="G47:I47"/>
  </mergeCells>
  <printOptions/>
  <pageMargins left="0" right="0" top="0" bottom="0" header="0.18" footer="0.19"/>
  <pageSetup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3">
    <tabColor indexed="13"/>
  </sheetPr>
  <dimension ref="A1:DF60"/>
  <sheetViews>
    <sheetView view="pageBreakPreview" zoomScale="80" zoomScaleNormal="75" zoomScaleSheetLayoutView="80" workbookViewId="0" topLeftCell="F1">
      <selection activeCell="L22" sqref="L22"/>
    </sheetView>
  </sheetViews>
  <sheetFormatPr defaultColWidth="9.00390625" defaultRowHeight="12.75"/>
  <cols>
    <col min="1" max="1" width="8.75390625" style="88" customWidth="1"/>
    <col min="2" max="2" width="59.875" style="88" customWidth="1"/>
    <col min="3" max="3" width="11.375" style="88" customWidth="1"/>
    <col min="4" max="8" width="13.25390625" style="88" customWidth="1"/>
    <col min="9" max="15" width="13.25390625" style="90" customWidth="1"/>
    <col min="16" max="19" width="13.25390625" style="55" customWidth="1"/>
    <col min="20" max="16384" width="9.125" style="55" customWidth="1"/>
  </cols>
  <sheetData>
    <row r="1" spans="1:22" s="122" customFormat="1" ht="15.75">
      <c r="A1" s="117"/>
      <c r="B1" s="118"/>
      <c r="C1" s="119"/>
      <c r="D1" s="119"/>
      <c r="E1" s="119"/>
      <c r="F1" s="119"/>
      <c r="G1" s="120"/>
      <c r="H1" s="119"/>
      <c r="I1" s="121"/>
      <c r="J1" s="375" t="s">
        <v>55</v>
      </c>
      <c r="K1" s="375"/>
      <c r="L1" s="375"/>
      <c r="M1" s="375"/>
      <c r="N1" s="375"/>
      <c r="O1" s="375"/>
      <c r="P1" s="375"/>
      <c r="Q1" s="375"/>
      <c r="R1" s="375"/>
      <c r="S1" s="375"/>
      <c r="T1" s="120"/>
      <c r="U1" s="120"/>
      <c r="V1" s="120"/>
    </row>
    <row r="2" spans="1:19" s="122" customFormat="1" ht="15.75">
      <c r="A2" s="117"/>
      <c r="B2" s="123"/>
      <c r="C2" s="124"/>
      <c r="D2" s="124"/>
      <c r="E2" s="124"/>
      <c r="F2" s="124"/>
      <c r="G2" s="125"/>
      <c r="H2" s="124"/>
      <c r="I2" s="124"/>
      <c r="J2" s="376" t="s">
        <v>12</v>
      </c>
      <c r="K2" s="376"/>
      <c r="L2" s="376"/>
      <c r="M2" s="376"/>
      <c r="N2" s="376"/>
      <c r="O2" s="376"/>
      <c r="P2" s="376"/>
      <c r="Q2" s="376"/>
      <c r="R2" s="376"/>
      <c r="S2" s="376"/>
    </row>
    <row r="3" spans="1:19" s="122" customFormat="1" ht="15.75">
      <c r="A3" s="127"/>
      <c r="B3" s="127"/>
      <c r="C3" s="124"/>
      <c r="D3" s="124"/>
      <c r="E3" s="124"/>
      <c r="F3" s="124"/>
      <c r="G3" s="125"/>
      <c r="H3" s="124"/>
      <c r="I3" s="124"/>
      <c r="J3" s="376" t="s">
        <v>94</v>
      </c>
      <c r="K3" s="376"/>
      <c r="L3" s="376"/>
      <c r="M3" s="376"/>
      <c r="N3" s="376"/>
      <c r="O3" s="376"/>
      <c r="P3" s="376"/>
      <c r="Q3" s="376"/>
      <c r="R3" s="376"/>
      <c r="S3" s="376"/>
    </row>
    <row r="4" spans="1:19" s="122" customFormat="1" ht="15.75">
      <c r="A4" s="127"/>
      <c r="B4" s="127"/>
      <c r="C4" s="124"/>
      <c r="D4" s="124"/>
      <c r="E4" s="124"/>
      <c r="F4" s="124"/>
      <c r="G4" s="125"/>
      <c r="H4" s="124"/>
      <c r="I4" s="124"/>
      <c r="J4" s="126"/>
      <c r="K4" s="126"/>
      <c r="L4" s="126"/>
      <c r="M4" s="126"/>
      <c r="N4" s="126"/>
      <c r="O4" s="380" t="s">
        <v>281</v>
      </c>
      <c r="P4" s="380"/>
      <c r="Q4" s="380"/>
      <c r="R4" s="380"/>
      <c r="S4" s="380"/>
    </row>
    <row r="5" spans="1:26" s="122" customFormat="1" ht="15.75">
      <c r="A5" s="127"/>
      <c r="B5" s="127"/>
      <c r="C5" s="124" t="s">
        <v>33</v>
      </c>
      <c r="D5" s="124"/>
      <c r="E5" s="124"/>
      <c r="F5" s="124"/>
      <c r="G5" s="125"/>
      <c r="H5" s="124"/>
      <c r="I5" s="124"/>
      <c r="J5" s="124"/>
      <c r="K5" s="126"/>
      <c r="L5" s="124"/>
      <c r="M5" s="126"/>
      <c r="N5" s="126"/>
      <c r="O5" s="126"/>
      <c r="P5" s="126"/>
      <c r="Q5" s="126"/>
      <c r="R5" s="126"/>
      <c r="S5" s="126"/>
      <c r="T5" s="129"/>
      <c r="U5" s="129"/>
      <c r="V5" s="129"/>
      <c r="W5" s="129"/>
      <c r="X5" s="129"/>
      <c r="Y5" s="129"/>
      <c r="Z5" s="129"/>
    </row>
    <row r="6" spans="1:19" s="122" customFormat="1" ht="15.75">
      <c r="A6" s="127"/>
      <c r="B6" s="128"/>
      <c r="C6" s="120" t="s">
        <v>251</v>
      </c>
      <c r="D6" s="120"/>
      <c r="E6" s="131"/>
      <c r="F6" s="131"/>
      <c r="G6" s="131"/>
      <c r="H6" s="131"/>
      <c r="I6" s="131"/>
      <c r="J6" s="131"/>
      <c r="K6" s="131"/>
      <c r="L6" s="124"/>
      <c r="M6" s="126"/>
      <c r="N6" s="126"/>
      <c r="O6" s="126"/>
      <c r="P6" s="126"/>
      <c r="Q6" s="126"/>
      <c r="R6" s="126"/>
      <c r="S6" s="126"/>
    </row>
    <row r="7" spans="1:19" s="122" customFormat="1" ht="15.75">
      <c r="A7" s="127"/>
      <c r="B7" s="128"/>
      <c r="C7" s="130"/>
      <c r="D7" s="130"/>
      <c r="E7" s="121"/>
      <c r="F7" s="121"/>
      <c r="G7" s="121"/>
      <c r="H7" s="121"/>
      <c r="I7" s="121"/>
      <c r="J7" s="121"/>
      <c r="K7" s="121"/>
      <c r="L7" s="124"/>
      <c r="M7" s="126"/>
      <c r="N7" s="126"/>
      <c r="O7" s="126"/>
      <c r="P7" s="126"/>
      <c r="Q7" s="126"/>
      <c r="R7" s="126"/>
      <c r="S7" s="126"/>
    </row>
    <row r="8" spans="1:19" s="122" customFormat="1" ht="15.75">
      <c r="A8" s="127"/>
      <c r="B8" s="128"/>
      <c r="C8" s="379" t="s">
        <v>112</v>
      </c>
      <c r="D8" s="379"/>
      <c r="E8" s="379"/>
      <c r="F8" s="379"/>
      <c r="G8" s="379"/>
      <c r="H8" s="379"/>
      <c r="I8" s="379"/>
      <c r="J8" s="379"/>
      <c r="K8" s="379"/>
      <c r="L8" s="124"/>
      <c r="M8" s="126"/>
      <c r="N8" s="126"/>
      <c r="O8" s="126"/>
      <c r="P8" s="126"/>
      <c r="Q8" s="126"/>
      <c r="R8" s="126"/>
      <c r="S8" s="126"/>
    </row>
    <row r="9" spans="1:19" s="122" customFormat="1" ht="15.75">
      <c r="A9" s="127"/>
      <c r="B9" s="128"/>
      <c r="C9" s="378" t="s">
        <v>13</v>
      </c>
      <c r="D9" s="378"/>
      <c r="E9" s="378"/>
      <c r="F9" s="378"/>
      <c r="G9" s="378"/>
      <c r="H9" s="378"/>
      <c r="I9" s="378"/>
      <c r="J9" s="378"/>
      <c r="K9" s="378"/>
      <c r="L9" s="124"/>
      <c r="M9" s="126"/>
      <c r="N9" s="126"/>
      <c r="O9" s="126"/>
      <c r="P9" s="126"/>
      <c r="Q9" s="126"/>
      <c r="R9" s="126"/>
      <c r="S9" s="126"/>
    </row>
    <row r="10" spans="1:19" ht="19.5" customHeight="1">
      <c r="A10" s="393" t="s">
        <v>14</v>
      </c>
      <c r="B10" s="396" t="s">
        <v>2</v>
      </c>
      <c r="C10" s="399" t="s">
        <v>252</v>
      </c>
      <c r="D10" s="384"/>
      <c r="E10" s="384"/>
      <c r="F10" s="384"/>
      <c r="G10" s="384"/>
      <c r="H10" s="384"/>
      <c r="I10" s="384"/>
      <c r="J10" s="384"/>
      <c r="K10" s="384"/>
      <c r="L10" s="384" t="s">
        <v>34</v>
      </c>
      <c r="M10" s="384"/>
      <c r="N10" s="384"/>
      <c r="O10" s="384"/>
      <c r="P10" s="384"/>
      <c r="Q10" s="384"/>
      <c r="R10" s="384"/>
      <c r="S10" s="385"/>
    </row>
    <row r="11" spans="1:19" ht="19.5" customHeight="1">
      <c r="A11" s="394"/>
      <c r="B11" s="397"/>
      <c r="C11" s="400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7"/>
    </row>
    <row r="12" spans="1:19" ht="19.5" customHeight="1">
      <c r="A12" s="395"/>
      <c r="B12" s="398"/>
      <c r="C12" s="56" t="s">
        <v>35</v>
      </c>
      <c r="D12" s="57" t="s">
        <v>36</v>
      </c>
      <c r="E12" s="57" t="s">
        <v>37</v>
      </c>
      <c r="F12" s="57" t="s">
        <v>38</v>
      </c>
      <c r="G12" s="56" t="s">
        <v>39</v>
      </c>
      <c r="H12" s="57" t="s">
        <v>40</v>
      </c>
      <c r="I12" s="57" t="s">
        <v>41</v>
      </c>
      <c r="J12" s="57" t="s">
        <v>42</v>
      </c>
      <c r="K12" s="56" t="s">
        <v>43</v>
      </c>
      <c r="L12" s="57" t="s">
        <v>44</v>
      </c>
      <c r="M12" s="57" t="s">
        <v>45</v>
      </c>
      <c r="N12" s="57" t="s">
        <v>46</v>
      </c>
      <c r="O12" s="56" t="s">
        <v>47</v>
      </c>
      <c r="P12" s="57" t="s">
        <v>48</v>
      </c>
      <c r="Q12" s="57" t="s">
        <v>49</v>
      </c>
      <c r="R12" s="57" t="s">
        <v>50</v>
      </c>
      <c r="S12" s="56" t="s">
        <v>51</v>
      </c>
    </row>
    <row r="13" spans="1:19" s="61" customFormat="1" ht="15.75">
      <c r="A13" s="58">
        <v>1</v>
      </c>
      <c r="B13" s="58">
        <v>2</v>
      </c>
      <c r="C13" s="59">
        <v>3</v>
      </c>
      <c r="D13" s="60">
        <v>4</v>
      </c>
      <c r="E13" s="59">
        <v>5</v>
      </c>
      <c r="F13" s="60">
        <v>6</v>
      </c>
      <c r="G13" s="59">
        <v>7</v>
      </c>
      <c r="H13" s="60">
        <v>8</v>
      </c>
      <c r="I13" s="59">
        <v>9</v>
      </c>
      <c r="J13" s="60">
        <v>10</v>
      </c>
      <c r="K13" s="59">
        <v>11</v>
      </c>
      <c r="L13" s="60">
        <v>12</v>
      </c>
      <c r="M13" s="59">
        <v>13</v>
      </c>
      <c r="N13" s="60">
        <v>14</v>
      </c>
      <c r="O13" s="59">
        <v>15</v>
      </c>
      <c r="P13" s="60">
        <v>16</v>
      </c>
      <c r="Q13" s="59">
        <v>17</v>
      </c>
      <c r="R13" s="60">
        <v>18</v>
      </c>
      <c r="S13" s="59">
        <v>19</v>
      </c>
    </row>
    <row r="14" spans="1:19" s="66" customFormat="1" ht="37.5" customHeight="1">
      <c r="A14" s="62">
        <v>1</v>
      </c>
      <c r="B14" s="63" t="s">
        <v>16</v>
      </c>
      <c r="C14" s="105">
        <f aca="true" t="shared" si="0" ref="C14:C36">G14+K14+O14+S14</f>
        <v>1008.3999999999999</v>
      </c>
      <c r="D14" s="65">
        <f>SUM('203'!D14,'206'!D14,'профил правон'!D14)</f>
        <v>23.44</v>
      </c>
      <c r="E14" s="65">
        <f>SUM('профил правон'!E14,'203'!E14,'206'!E14)</f>
        <v>17.58</v>
      </c>
      <c r="F14" s="65">
        <f>SUM('профил правон'!F14,'203'!F14,'206'!F14)</f>
        <v>142.07999999999998</v>
      </c>
      <c r="G14" s="64">
        <f>D14+E14+F14</f>
        <v>183.09999999999997</v>
      </c>
      <c r="H14" s="65">
        <f>SUM('профил правон'!H14,'203'!H14,'206'!H14)</f>
        <v>102.66</v>
      </c>
      <c r="I14" s="65">
        <f>SUM('профил правон'!I14,'203'!I14,'206'!I14)</f>
        <v>89.47</v>
      </c>
      <c r="J14" s="65">
        <f>SUM(J15:J18)</f>
        <v>148.92</v>
      </c>
      <c r="K14" s="64">
        <f>H14+I14+J14</f>
        <v>341.04999999999995</v>
      </c>
      <c r="L14" s="65">
        <f>SUM('профил правон'!L14,'203'!L14,'206'!L14)</f>
        <v>61.62</v>
      </c>
      <c r="M14" s="65">
        <f>SUM('профил правон'!M14,'203'!M14,'206'!M14)</f>
        <v>58.69</v>
      </c>
      <c r="N14" s="65">
        <f>SUM('профил правон'!N14,'203'!N14,'206'!N14)</f>
        <v>58.64</v>
      </c>
      <c r="O14" s="64">
        <f>L14+M14+N14</f>
        <v>178.95</v>
      </c>
      <c r="P14" s="65">
        <f>SUM('профил правон'!P14,'203'!P14,'206'!P14)</f>
        <v>110.5</v>
      </c>
      <c r="Q14" s="65">
        <f>SUM('профил правон'!Q14,'203'!Q14,'206'!Q14)</f>
        <v>97.44999999999999</v>
      </c>
      <c r="R14" s="65">
        <f>SUM('профил правон'!R14,'203'!R14,'206'!R14)</f>
        <v>97.35</v>
      </c>
      <c r="S14" s="64">
        <f>P14+Q14+R14</f>
        <v>305.29999999999995</v>
      </c>
    </row>
    <row r="15" spans="1:26" s="66" customFormat="1" ht="18.75">
      <c r="A15" s="67" t="s">
        <v>17</v>
      </c>
      <c r="B15" s="68" t="s">
        <v>18</v>
      </c>
      <c r="C15" s="105">
        <f t="shared" si="0"/>
        <v>774.45</v>
      </c>
      <c r="D15" s="209">
        <f>SUM('профил правон'!D15,лагерь!D15,ОВЗ!D15,'200'!D15,'203'!D15,'410'!D15,'206'!D15)</f>
        <v>18.01</v>
      </c>
      <c r="E15" s="209">
        <f>SUM('профил правон'!E15,лагерь!E15,ОВЗ!E15,'200'!E15,'203'!E15,'410'!E15,'206'!E15)</f>
        <v>13.5</v>
      </c>
      <c r="F15" s="209">
        <f>SUM('профил правон'!F15,лагерь!F15,ОВЗ!F15,'200'!F15,'203'!F15,'410'!F15,'206'!F15)</f>
        <v>109.04</v>
      </c>
      <c r="G15" s="205">
        <f>SUM('профил правон'!G15,лагерь!G15,ОВЗ!G15,'200'!G15,'203'!G15,'410'!G15,'206'!G15)</f>
        <v>140.55</v>
      </c>
      <c r="H15" s="205">
        <f>SUM('профил правон'!H15,лагерь!H15,ОВЗ!H15,'200'!H15,'203'!H15,'410'!H15,'206'!H15)</f>
        <v>78.86</v>
      </c>
      <c r="I15" s="205">
        <f>SUM('профил правон'!I15,лагерь!I15,ОВЗ!I15,'200'!I15,'203'!I15,'410'!I15,'206'!I15)</f>
        <v>68.72</v>
      </c>
      <c r="J15" s="205">
        <f>SUM('профил правон'!J15,лагерь!J15,ОВЗ!J15,'200'!J15,'203'!J15,'410'!J15,'206'!J15)</f>
        <v>114.38</v>
      </c>
      <c r="K15" s="207">
        <f>SUM('профил правон'!K15,'203'!K15,'206'!K15)</f>
        <v>261.96</v>
      </c>
      <c r="L15" s="209">
        <f>SUM('профил правон'!L15,лагерь!L15,ОВЗ!L15,'200'!L15,'203'!L15,'410'!L15,'206'!L15)</f>
        <v>47.33</v>
      </c>
      <c r="M15" s="209">
        <f>SUM('профил правон'!M15,лагерь!M15,ОВЗ!M15,'200'!M15,'203'!M15,'410'!M15,'206'!M15)</f>
        <v>45.08</v>
      </c>
      <c r="N15" s="209">
        <f>SUM('профил правон'!N15,лагерь!N15,ОВЗ!N15,'200'!N15,'203'!N15,'410'!N15,'206'!N15)</f>
        <v>45.04</v>
      </c>
      <c r="O15" s="205">
        <f>SUM('профил правон'!O15,лагерь!O15,ОВЗ!O15,'200'!O15,'203'!O15,'410'!O15,'206'!O15)</f>
        <v>137.45</v>
      </c>
      <c r="P15" s="209">
        <f>SUM('профил правон'!P15,лагерь!P15,ОВЗ!P15,'200'!P15,'203'!P15,'410'!P15,'206'!P15)</f>
        <v>84.87</v>
      </c>
      <c r="Q15" s="209">
        <f>SUM('профил правон'!Q15,лагерь!Q15,ОВЗ!Q15,'200'!Q15,'203'!Q15,'410'!Q15,'206'!Q15)</f>
        <v>74.85</v>
      </c>
      <c r="R15" s="209">
        <f>SUM('профил правон'!R15,лагерь!R15,ОВЗ!R15,'200'!R15,'203'!R15,'410'!R15,'206'!R15)</f>
        <v>74.77000000000001</v>
      </c>
      <c r="S15" s="207">
        <f>SUM('профил правон'!S15,'203'!S15,'206'!S15)</f>
        <v>234.48999999999998</v>
      </c>
      <c r="T15" s="71"/>
      <c r="U15" s="71"/>
      <c r="V15" s="71"/>
      <c r="W15" s="71"/>
      <c r="X15" s="71"/>
      <c r="Y15" s="71"/>
      <c r="Z15" s="71"/>
    </row>
    <row r="16" spans="1:26" s="66" customFormat="1" ht="18.75">
      <c r="A16" s="67" t="s">
        <v>19</v>
      </c>
      <c r="B16" s="68" t="s">
        <v>20</v>
      </c>
      <c r="C16" s="105">
        <f t="shared" si="0"/>
        <v>0</v>
      </c>
      <c r="D16" s="206">
        <f>SUM('профил правон'!D16,лагерь!D16,ОВЗ!D16,'200'!D16,'203'!D16,'410'!D16)</f>
        <v>0</v>
      </c>
      <c r="E16" s="69">
        <f>I16+M16+Q16+U16</f>
        <v>0</v>
      </c>
      <c r="F16" s="69">
        <f aca="true" t="shared" si="1" ref="F16:F35">J16+N16+R16+V16</f>
        <v>0</v>
      </c>
      <c r="G16" s="100">
        <f>SUM('профил правон'!G16,лагерь!G16,ОВЗ!G16,'200'!G16,'203'!G16,'410'!G16)</f>
        <v>0</v>
      </c>
      <c r="H16" s="135"/>
      <c r="I16" s="135"/>
      <c r="J16" s="135"/>
      <c r="K16" s="100">
        <f>SUM('профил правон'!K16,лагерь!K16,ОВЗ!K16,'200'!K16,'203'!K16,'410'!K16)</f>
        <v>0</v>
      </c>
      <c r="L16" s="135"/>
      <c r="M16" s="135">
        <f>SUM('профил правон'!M16,лагерь!M16,ОВЗ!M16,'200'!M16,'203'!M16,'410'!M16)</f>
        <v>0</v>
      </c>
      <c r="N16" s="135">
        <f>SUM('профил правон'!N16,лагерь!N16,ОВЗ!N16,'200'!N16,'203'!N16,'410'!N16)</f>
        <v>0</v>
      </c>
      <c r="O16" s="100">
        <f>SUM('профил правон'!O16,лагерь!O16,ОВЗ!O16,'200'!O16,'203'!O16,'410'!O16)</f>
        <v>0</v>
      </c>
      <c r="P16" s="135">
        <f>SUM('профил правон'!P16,лагерь!P16,ОВЗ!P16,'200'!P16,'203'!P16,'410'!P16)</f>
        <v>0</v>
      </c>
      <c r="Q16" s="135">
        <f>SUM('профил правон'!Q16,лагерь!Q16,ОВЗ!Q16,'200'!Q16,'203'!Q16,'410'!Q16)</f>
        <v>0</v>
      </c>
      <c r="R16" s="135">
        <f>SUM('профил правон'!R16,лагерь!R16,ОВЗ!R16,'200'!R16,'203'!R16,'410'!R16)</f>
        <v>0</v>
      </c>
      <c r="S16" s="100">
        <f>SUM('профил правон'!S16,лагерь!S16,ОВЗ!S16,'200'!S16,'203'!S16,'410'!S16)</f>
        <v>0</v>
      </c>
      <c r="T16" s="71"/>
      <c r="U16" s="71"/>
      <c r="V16" s="71"/>
      <c r="W16" s="71"/>
      <c r="X16" s="71"/>
      <c r="Y16" s="71"/>
      <c r="Z16" s="71"/>
    </row>
    <row r="17" spans="1:19" s="66" customFormat="1" ht="56.25">
      <c r="A17" s="67"/>
      <c r="B17" s="68" t="s">
        <v>64</v>
      </c>
      <c r="C17" s="105">
        <f t="shared" si="0"/>
        <v>0</v>
      </c>
      <c r="D17" s="135">
        <f>SUM('профил правон'!D17,лагерь!D17,ОВЗ!D17,'200'!D17,'203'!D17,'410'!D17)</f>
        <v>0</v>
      </c>
      <c r="E17" s="69">
        <f>I17+M17+Q17+U17</f>
        <v>0</v>
      </c>
      <c r="F17" s="69">
        <f t="shared" si="1"/>
        <v>0</v>
      </c>
      <c r="G17" s="100">
        <f>SUM('профил правон'!G17,лагерь!G17,ОВЗ!G17,'200'!G17,'203'!G17,'410'!G17)</f>
        <v>0</v>
      </c>
      <c r="H17" s="135"/>
      <c r="I17" s="135"/>
      <c r="J17" s="135"/>
      <c r="K17" s="100">
        <f>SUM('профил правон'!K17,лагерь!K17,ОВЗ!K17,'200'!K17,'203'!K17,'410'!K17)</f>
        <v>0</v>
      </c>
      <c r="L17" s="135">
        <f>SUM('профил правон'!L17,лагерь!L17,ОВЗ!L17,'200'!L17,'203'!L17,'410'!L17)</f>
        <v>0</v>
      </c>
      <c r="M17" s="135">
        <f>SUM('профил правон'!M17,лагерь!M17,ОВЗ!M17,'200'!M17,'203'!M17,'410'!M17)</f>
        <v>0</v>
      </c>
      <c r="N17" s="135">
        <f>SUM('профил правон'!N17,лагерь!N17,ОВЗ!N17,'200'!N17,'203'!N17,'410'!N17)</f>
        <v>0</v>
      </c>
      <c r="O17" s="100">
        <f>SUM('профил правон'!O17,лагерь!O17,ОВЗ!O17,'200'!O17,'203'!O17,'410'!O17)</f>
        <v>0</v>
      </c>
      <c r="P17" s="135">
        <f>SUM('профил правон'!P17,лагерь!P17,ОВЗ!P17,'200'!P17,'203'!P17,'410'!P17)</f>
        <v>0</v>
      </c>
      <c r="Q17" s="135">
        <f>SUM('профил правон'!Q17,лагерь!Q17,ОВЗ!Q17,'200'!Q17,'203'!Q17,'410'!Q17)</f>
        <v>0</v>
      </c>
      <c r="R17" s="135">
        <f>SUM('профил правон'!R17,лагерь!R17,ОВЗ!R17,'200'!R17,'203'!R17,'410'!R17)</f>
        <v>0</v>
      </c>
      <c r="S17" s="100">
        <f>SUM('профил правон'!S17,лагерь!S17,ОВЗ!S17,'200'!S17,'203'!S17,'410'!S17)</f>
        <v>0</v>
      </c>
    </row>
    <row r="18" spans="1:19" s="66" customFormat="1" ht="18.75">
      <c r="A18" s="67" t="s">
        <v>21</v>
      </c>
      <c r="B18" s="72" t="s">
        <v>22</v>
      </c>
      <c r="C18" s="105">
        <f t="shared" si="0"/>
        <v>233.95</v>
      </c>
      <c r="D18" s="209">
        <f>SUM('профил правон'!D18,лагерь!D18,ОВЗ!D18,'200'!D18,'203'!D18,'410'!D18,'206'!D18)</f>
        <v>5.43</v>
      </c>
      <c r="E18" s="209">
        <f>SUM('профил правон'!E18,лагерь!E18,ОВЗ!E18,'200'!E18,'203'!E18,'410'!E18,'206'!E18)</f>
        <v>4.08</v>
      </c>
      <c r="F18" s="209">
        <f>SUM('профил правон'!F18,лагерь!F18,ОВЗ!F18,'200'!F18,'203'!F18,'410'!F18,'206'!F18)</f>
        <v>33.04</v>
      </c>
      <c r="G18" s="205">
        <f>SUM('профил правон'!G18,лагерь!G18,ОВЗ!G18,'200'!G18,'203'!G18,'410'!G18,'206'!G18)</f>
        <v>42.55</v>
      </c>
      <c r="H18" s="209">
        <f>SUM('профил правон'!H18,лагерь!H18,ОВЗ!H18,'200'!H18,'203'!H18,'410'!H18,'206'!H18)</f>
        <v>23.8</v>
      </c>
      <c r="I18" s="209">
        <f>SUM('профил правон'!I18,лагерь!I18,ОВЗ!I18,'200'!I18,'203'!I18,'410'!I18,'206'!I18)</f>
        <v>20.75</v>
      </c>
      <c r="J18" s="209">
        <f>SUM('профил правон'!J18,лагерь!J18,ОВЗ!J18,'200'!J18,'203'!J18,'410'!J18,'206'!J18)</f>
        <v>34.54</v>
      </c>
      <c r="K18" s="205">
        <f>SUM('профил правон'!K18,'203'!K18,'206'!K18)</f>
        <v>79.09</v>
      </c>
      <c r="L18" s="209">
        <f>SUM('профил правон'!L18,лагерь!L18,ОВЗ!L18,'200'!L18,'203'!L18,'410'!L18,'206'!L18)</f>
        <v>14.290000000000001</v>
      </c>
      <c r="M18" s="209">
        <f>SUM('профил правон'!M18,лагерь!M18,ОВЗ!M18,'200'!M18,'203'!M18,'410'!M18,'206'!M18)</f>
        <v>13.61</v>
      </c>
      <c r="N18" s="209">
        <f>SUM('профил правон'!N18,лагерь!N18,ОВЗ!N18,'200'!N18,'203'!N18,'410'!N18,'206'!N18)</f>
        <v>13.600000000000001</v>
      </c>
      <c r="O18" s="205">
        <f>SUM('203'!O18,'206'!O18)</f>
        <v>41.5</v>
      </c>
      <c r="P18" s="209">
        <f>SUM('профил правон'!P18,лагерь!P18,ОВЗ!P18,'200'!P18,'203'!P18,'410'!P18,'206'!P18)</f>
        <v>25.63</v>
      </c>
      <c r="Q18" s="209">
        <f>SUM('профил правон'!Q18,лагерь!Q18,ОВЗ!Q18,'200'!Q18,'203'!Q18,'410'!Q18,'206'!Q18)</f>
        <v>22.6</v>
      </c>
      <c r="R18" s="209">
        <f>SUM('профил правон'!R18,лагерь!R18,ОВЗ!R18,'200'!R18,'203'!R18,'410'!R18,'206'!R18)</f>
        <v>22.58</v>
      </c>
      <c r="S18" s="205">
        <f>SUM('203'!S18,'206'!S18)</f>
        <v>70.81</v>
      </c>
    </row>
    <row r="19" spans="1:19" s="66" customFormat="1" ht="18.75">
      <c r="A19" s="100" t="s">
        <v>75</v>
      </c>
      <c r="B19" s="101" t="s">
        <v>85</v>
      </c>
      <c r="C19" s="105">
        <f t="shared" si="0"/>
        <v>0</v>
      </c>
      <c r="D19" s="135">
        <f>SUM('профил правон'!D19,лагерь!D19,ОВЗ!D19,'200'!D19,'203'!D19,'410'!D19)</f>
        <v>0</v>
      </c>
      <c r="E19" s="69">
        <f aca="true" t="shared" si="2" ref="E19:E35">I19+M19+Q19+U19</f>
        <v>0</v>
      </c>
      <c r="F19" s="69">
        <f t="shared" si="1"/>
        <v>0</v>
      </c>
      <c r="G19" s="100">
        <f>SUM('профил правон'!G19,лагерь!G19,ОВЗ!G19,'200'!G19,'203'!G19,'410'!G19)</f>
        <v>0</v>
      </c>
      <c r="H19" s="135"/>
      <c r="I19" s="135"/>
      <c r="J19" s="135"/>
      <c r="K19" s="100">
        <f>SUM('профил правон'!K19,лагерь!K19,ОВЗ!K19,'200'!K19,'203'!K19,'410'!K19)</f>
        <v>0</v>
      </c>
      <c r="L19" s="135">
        <f>SUM('профил правон'!L19,лагерь!L19,ОВЗ!L19,'200'!L19,'203'!L19,'410'!L19)</f>
        <v>0</v>
      </c>
      <c r="M19" s="135">
        <f>SUM('профил правон'!M19,лагерь!M19,ОВЗ!M19,'200'!M19,'203'!M19,'410'!M19)</f>
        <v>0</v>
      </c>
      <c r="N19" s="135">
        <f>SUM('профил правон'!N19,лагерь!N19,ОВЗ!N19,'200'!N19,'203'!N19,'410'!N19)</f>
        <v>0</v>
      </c>
      <c r="O19" s="100">
        <f>SUM('профил правон'!O19,лагерь!O19,ОВЗ!O19,'200'!O19,'203'!O19,'410'!O19)</f>
        <v>0</v>
      </c>
      <c r="P19" s="135">
        <f>SUM('профил правон'!P19,лагерь!P19,ОВЗ!P19,'200'!P19,'203'!P19,'410'!P19)</f>
        <v>0</v>
      </c>
      <c r="Q19" s="135">
        <f>SUM('профил правон'!Q19,лагерь!Q19,ОВЗ!Q19,'200'!Q19,'203'!Q19,'410'!Q19)</f>
        <v>0</v>
      </c>
      <c r="R19" s="135">
        <f>SUM('профил правон'!R19,лагерь!R19,ОВЗ!R19,'200'!R19,'203'!R19,'410'!R19)</f>
        <v>0</v>
      </c>
      <c r="S19" s="100">
        <f>SUM('профил правон'!S19,лагерь!S19,ОВЗ!S19,'200'!S19,'203'!S19,'410'!S19)</f>
        <v>0</v>
      </c>
    </row>
    <row r="20" spans="1:19" s="66" customFormat="1" ht="18.75">
      <c r="A20" s="76" t="s">
        <v>79</v>
      </c>
      <c r="B20" s="102" t="s">
        <v>78</v>
      </c>
      <c r="C20" s="105">
        <f t="shared" si="0"/>
        <v>0</v>
      </c>
      <c r="D20" s="135">
        <f>SUM('профил правон'!D20,лагерь!D20,ОВЗ!D20,'200'!D20,'203'!D20,'410'!D20)</f>
        <v>0</v>
      </c>
      <c r="E20" s="69">
        <f t="shared" si="2"/>
        <v>0</v>
      </c>
      <c r="F20" s="69">
        <f t="shared" si="1"/>
        <v>0</v>
      </c>
      <c r="G20" s="100">
        <f>SUM('профил правон'!G20,лагерь!G20,ОВЗ!G20,'200'!G20,'203'!G20,'410'!G20)</f>
        <v>0</v>
      </c>
      <c r="H20" s="135"/>
      <c r="I20" s="135"/>
      <c r="J20" s="135"/>
      <c r="K20" s="100">
        <f>SUM('профил правон'!K20,лагерь!K20,ОВЗ!K20,'200'!K20,'203'!K20,'410'!K20)</f>
        <v>0</v>
      </c>
      <c r="L20" s="135">
        <f>SUM('профил правон'!L20,лагерь!L20,ОВЗ!L20,'200'!L20,'203'!L20,'410'!L20)</f>
        <v>0</v>
      </c>
      <c r="M20" s="135">
        <f>SUM('профил правон'!M20,лагерь!M20,ОВЗ!M20,'200'!M20,'203'!M20,'410'!M20)</f>
        <v>0</v>
      </c>
      <c r="N20" s="135">
        <f>SUM('профил правон'!N20,лагерь!N20,ОВЗ!N20,'200'!N20,'203'!N20,'410'!N20)</f>
        <v>0</v>
      </c>
      <c r="O20" s="100">
        <f>SUM('профил правон'!O20,лагерь!O20,ОВЗ!O20,'200'!O20,'203'!O20,'410'!O20)</f>
        <v>0</v>
      </c>
      <c r="P20" s="135">
        <f>SUM('профил правон'!P20,лагерь!P20,ОВЗ!P20,'200'!P20,'203'!P20,'410'!P20)</f>
        <v>0</v>
      </c>
      <c r="Q20" s="135">
        <f>SUM('профил правон'!Q20,лагерь!Q20,ОВЗ!Q20,'200'!Q20,'203'!Q20,'410'!Q20)</f>
        <v>0</v>
      </c>
      <c r="R20" s="135">
        <f>SUM('профил правон'!R20,лагерь!R20,ОВЗ!R20,'200'!R20,'203'!R20,'410'!R20)</f>
        <v>0</v>
      </c>
      <c r="S20" s="100">
        <f>SUM('профил правон'!S20,лагерь!S20,ОВЗ!S20,'200'!S20,'203'!S20,'410'!S20)</f>
        <v>0</v>
      </c>
    </row>
    <row r="21" spans="1:19" s="66" customFormat="1" ht="18.75">
      <c r="A21" s="76" t="s">
        <v>80</v>
      </c>
      <c r="B21" s="102" t="s">
        <v>10</v>
      </c>
      <c r="C21" s="105">
        <f t="shared" si="0"/>
        <v>0</v>
      </c>
      <c r="D21" s="135">
        <f>SUM('профил правон'!D21,лагерь!D21,ОВЗ!D21,'200'!D21,'203'!D21,'410'!D21)</f>
        <v>0</v>
      </c>
      <c r="E21" s="69">
        <f t="shared" si="2"/>
        <v>0</v>
      </c>
      <c r="F21" s="69">
        <f t="shared" si="1"/>
        <v>0</v>
      </c>
      <c r="G21" s="100">
        <f>SUM('профил правон'!G21,лагерь!G21,ОВЗ!G21,'200'!G21,'203'!G21,'410'!G21)</f>
        <v>0</v>
      </c>
      <c r="H21" s="135"/>
      <c r="I21" s="135"/>
      <c r="J21" s="135"/>
      <c r="K21" s="100">
        <f>SUM('профил правон'!K21,лагерь!K21,ОВЗ!K21,'200'!K21,'203'!K21,'410'!K21)</f>
        <v>0</v>
      </c>
      <c r="L21" s="135">
        <f>SUM('профил правон'!L21,лагерь!L21,ОВЗ!L21,'200'!L21,'203'!L21,'410'!L21)</f>
        <v>0</v>
      </c>
      <c r="M21" s="135">
        <f>SUM('профил правон'!M21,лагерь!M21,ОВЗ!M21,'200'!M21,'203'!M21,'410'!M21)</f>
        <v>0</v>
      </c>
      <c r="N21" s="135">
        <f>SUM('профил правон'!N21,лагерь!N21,ОВЗ!N21,'200'!N21,'203'!N21,'410'!N21)</f>
        <v>0</v>
      </c>
      <c r="O21" s="100">
        <f>SUM('профил правон'!O21,лагерь!O21,ОВЗ!O21,'200'!O21,'203'!O21,'410'!O21)</f>
        <v>0</v>
      </c>
      <c r="P21" s="135">
        <f>SUM('профил правон'!P21,лагерь!P21,ОВЗ!P21,'200'!P21,'203'!P21,'410'!P21)</f>
        <v>0</v>
      </c>
      <c r="Q21" s="135">
        <f>SUM('профил правон'!Q21,лагерь!Q21,ОВЗ!Q21,'200'!Q21,'203'!Q21,'410'!Q21)</f>
        <v>0</v>
      </c>
      <c r="R21" s="135">
        <f>SUM('профил правон'!R21,лагерь!R21,ОВЗ!R21,'200'!R21,'203'!R21,'410'!R21)</f>
        <v>0</v>
      </c>
      <c r="S21" s="100">
        <f>SUM('профил правон'!S21,лагерь!S21,ОВЗ!S21,'200'!S21,'203'!S21,'410'!S21)</f>
        <v>0</v>
      </c>
    </row>
    <row r="22" spans="1:19" s="66" customFormat="1" ht="18.75">
      <c r="A22" s="76" t="s">
        <v>81</v>
      </c>
      <c r="B22" s="102" t="s">
        <v>86</v>
      </c>
      <c r="C22" s="105">
        <f t="shared" si="0"/>
        <v>0</v>
      </c>
      <c r="D22" s="135">
        <f>SUM('профил правон'!D22,лагерь!D22,ОВЗ!D22,'200'!D22,'203'!D22,'410'!D22)</f>
        <v>0</v>
      </c>
      <c r="E22" s="69">
        <f t="shared" si="2"/>
        <v>0</v>
      </c>
      <c r="F22" s="69">
        <f t="shared" si="1"/>
        <v>0</v>
      </c>
      <c r="G22" s="100">
        <f>SUM('профил правон'!G22,лагерь!G22,ОВЗ!G22,'200'!G22,'203'!G22,'410'!G22)</f>
        <v>0</v>
      </c>
      <c r="H22" s="135"/>
      <c r="I22" s="135"/>
      <c r="J22" s="135"/>
      <c r="K22" s="100">
        <f>SUM('профил правон'!K22,лагерь!K22,ОВЗ!K22,'200'!K22,'203'!K22,'410'!K22)</f>
        <v>0</v>
      </c>
      <c r="L22" s="135">
        <f>SUM('профил правон'!L22,лагерь!L22,ОВЗ!L22,'200'!L22,'203'!L22,'410'!L22)</f>
        <v>0</v>
      </c>
      <c r="M22" s="135">
        <f>SUM('профил правон'!M22,лагерь!M22,ОВЗ!M22,'200'!M22,'203'!M22,'410'!M22)</f>
        <v>0</v>
      </c>
      <c r="N22" s="135">
        <f>SUM('профил правон'!N22,лагерь!N22,ОВЗ!N22,'200'!N22,'203'!N22,'410'!N22)</f>
        <v>0</v>
      </c>
      <c r="O22" s="100">
        <f>SUM('профил правон'!O22,лагерь!O22,ОВЗ!O22,'200'!O22,'203'!O22,'410'!O22)</f>
        <v>0</v>
      </c>
      <c r="P22" s="135">
        <f>SUM('профил правон'!P22,лагерь!P22,ОВЗ!P22,'200'!P22,'203'!P22,'410'!P22)</f>
        <v>0</v>
      </c>
      <c r="Q22" s="135">
        <f>SUM('профил правон'!Q22,лагерь!Q22,ОВЗ!Q22,'200'!Q22,'203'!Q22,'410'!Q22)</f>
        <v>0</v>
      </c>
      <c r="R22" s="135">
        <f>SUM('профил правон'!R22,лагерь!R22,ОВЗ!R22,'200'!R22,'203'!R22,'410'!R22)</f>
        <v>0</v>
      </c>
      <c r="S22" s="100">
        <f>SUM('профил правон'!S22,лагерь!S22,ОВЗ!S22,'200'!S22,'203'!S22,'410'!S22)</f>
        <v>0</v>
      </c>
    </row>
    <row r="23" spans="1:19" s="66" customFormat="1" ht="18.75">
      <c r="A23" s="76"/>
      <c r="B23" s="103" t="s">
        <v>3</v>
      </c>
      <c r="C23" s="105">
        <f t="shared" si="0"/>
        <v>0</v>
      </c>
      <c r="D23" s="135">
        <f>SUM('профил правон'!D23,лагерь!D23,ОВЗ!D23,'200'!D23,'203'!D23,'410'!D23)</f>
        <v>0</v>
      </c>
      <c r="E23" s="69">
        <f t="shared" si="2"/>
        <v>0</v>
      </c>
      <c r="F23" s="69">
        <f t="shared" si="1"/>
        <v>0</v>
      </c>
      <c r="G23" s="100">
        <f>SUM('профил правон'!G23,лагерь!G23,ОВЗ!G23,'200'!G23,'203'!G23,'410'!G23)</f>
        <v>0</v>
      </c>
      <c r="H23" s="135"/>
      <c r="I23" s="135"/>
      <c r="J23" s="135"/>
      <c r="K23" s="100">
        <f>SUM('профил правон'!K23,лагерь!K23,ОВЗ!K23,'200'!K23,'203'!K23,'410'!K23)</f>
        <v>0</v>
      </c>
      <c r="L23" s="135">
        <f>SUM('профил правон'!L23,лагерь!L23,ОВЗ!L23,'200'!L23,'203'!L23,'410'!L23)</f>
        <v>0</v>
      </c>
      <c r="M23" s="135">
        <f>SUM('профил правон'!M23,лагерь!M23,ОВЗ!M23,'200'!M23,'203'!M23,'410'!M23)</f>
        <v>0</v>
      </c>
      <c r="N23" s="135">
        <f>SUM('профил правон'!N23,лагерь!N23,ОВЗ!N23,'200'!N23,'203'!N23,'410'!N23)</f>
        <v>0</v>
      </c>
      <c r="O23" s="100">
        <f>SUM('профил правон'!O23,лагерь!O23,ОВЗ!O23,'200'!O23,'203'!O23,'410'!O23)</f>
        <v>0</v>
      </c>
      <c r="P23" s="135">
        <f>SUM('профил правон'!P23,лагерь!P23,ОВЗ!P23,'200'!P23,'203'!P23,'410'!P23)</f>
        <v>0</v>
      </c>
      <c r="Q23" s="135">
        <f>SUM('профил правон'!Q23,лагерь!Q23,ОВЗ!Q23,'200'!Q23,'203'!Q23,'410'!Q23)</f>
        <v>0</v>
      </c>
      <c r="R23" s="135">
        <f>SUM('профил правон'!R23,лагерь!R23,ОВЗ!R23,'200'!R23,'203'!R23,'410'!R23)</f>
        <v>0</v>
      </c>
      <c r="S23" s="100">
        <f>SUM('профил правон'!S23,лагерь!S23,ОВЗ!S23,'200'!S23,'203'!S23,'410'!S23)</f>
        <v>0</v>
      </c>
    </row>
    <row r="24" spans="1:19" s="66" customFormat="1" ht="18.75">
      <c r="A24" s="76" t="s">
        <v>82</v>
      </c>
      <c r="B24" s="103" t="s">
        <v>56</v>
      </c>
      <c r="C24" s="105">
        <f t="shared" si="0"/>
        <v>0</v>
      </c>
      <c r="D24" s="135">
        <f>SUM('профил правон'!D24,лагерь!D24,ОВЗ!D24,'200'!D24,'203'!D24,'410'!D24)</f>
        <v>0</v>
      </c>
      <c r="E24" s="69">
        <f t="shared" si="2"/>
        <v>0</v>
      </c>
      <c r="F24" s="69">
        <f t="shared" si="1"/>
        <v>0</v>
      </c>
      <c r="G24" s="100">
        <f>SUM('профил правон'!G24,лагерь!G24,ОВЗ!G24,'200'!G24,'203'!G24,'410'!G24)</f>
        <v>0</v>
      </c>
      <c r="H24" s="135"/>
      <c r="I24" s="135"/>
      <c r="J24" s="135"/>
      <c r="K24" s="100">
        <f>SUM('профил правон'!K24,лагерь!K24,ОВЗ!K24,'200'!K24,'203'!K24,'410'!K24)</f>
        <v>0</v>
      </c>
      <c r="L24" s="135">
        <f>SUM('профил правон'!L24,лагерь!L24,ОВЗ!L24,'200'!L24,'203'!L24,'410'!L24)</f>
        <v>0</v>
      </c>
      <c r="M24" s="135">
        <f>SUM('профил правон'!M24,лагерь!M24,ОВЗ!M24,'200'!M24,'203'!M24,'410'!M24)</f>
        <v>0</v>
      </c>
      <c r="N24" s="135">
        <f>SUM('профил правон'!N24,лагерь!N24,ОВЗ!N24,'200'!N24,'203'!N24,'410'!N24)</f>
        <v>0</v>
      </c>
      <c r="O24" s="100">
        <f>SUM('профил правон'!O24,лагерь!O24,ОВЗ!O24,'200'!O24,'203'!O24,'410'!O24)</f>
        <v>0</v>
      </c>
      <c r="P24" s="135">
        <f>SUM('профил правон'!P24,лагерь!P24,ОВЗ!P24,'200'!P24,'203'!P24,'410'!P24)</f>
        <v>0</v>
      </c>
      <c r="Q24" s="135">
        <f>SUM('профил правон'!Q24,лагерь!Q24,ОВЗ!Q24,'200'!Q24,'203'!Q24,'410'!Q24)</f>
        <v>0</v>
      </c>
      <c r="R24" s="135">
        <f>SUM('профил правон'!R24,лагерь!R24,ОВЗ!R24,'200'!R24,'203'!R24,'410'!R24)</f>
        <v>0</v>
      </c>
      <c r="S24" s="100">
        <f>SUM('профил правон'!S24,лагерь!S24,ОВЗ!S24,'200'!S24,'203'!S24,'410'!S24)</f>
        <v>0</v>
      </c>
    </row>
    <row r="25" spans="1:19" s="66" customFormat="1" ht="18.75">
      <c r="A25" s="76" t="s">
        <v>83</v>
      </c>
      <c r="B25" s="103" t="s">
        <v>57</v>
      </c>
      <c r="C25" s="105">
        <f t="shared" si="0"/>
        <v>0</v>
      </c>
      <c r="D25" s="135">
        <f>SUM('профил правон'!D25,лагерь!D25,ОВЗ!D25,'200'!D25,'203'!D25,'410'!D25)</f>
        <v>0</v>
      </c>
      <c r="E25" s="69">
        <f t="shared" si="2"/>
        <v>0</v>
      </c>
      <c r="F25" s="69">
        <f t="shared" si="1"/>
        <v>0</v>
      </c>
      <c r="G25" s="100">
        <f>SUM('профил правон'!G25,лагерь!G25,ОВЗ!G25,'200'!G25,'203'!G25,'410'!G25)</f>
        <v>0</v>
      </c>
      <c r="H25" s="135"/>
      <c r="I25" s="135"/>
      <c r="J25" s="135"/>
      <c r="K25" s="100">
        <f>SUM('профил правон'!K25,лагерь!K25,ОВЗ!K25,'200'!K25,'203'!K25,'410'!K25)</f>
        <v>0</v>
      </c>
      <c r="L25" s="135">
        <f>SUM('профил правон'!L25,лагерь!L25,ОВЗ!L25,'200'!L25,'203'!L25,'410'!L25)</f>
        <v>0</v>
      </c>
      <c r="M25" s="135">
        <f>SUM('профил правон'!M25,лагерь!M25,ОВЗ!M25,'200'!M25,'203'!M25,'410'!M25)</f>
        <v>0</v>
      </c>
      <c r="N25" s="135">
        <f>SUM('профил правон'!N25,лагерь!N25,ОВЗ!N25,'200'!N25,'203'!N25,'410'!N25)</f>
        <v>0</v>
      </c>
      <c r="O25" s="100">
        <f>SUM('профил правон'!O25,лагерь!O25,ОВЗ!O25,'200'!O25,'203'!O25,'410'!O25)</f>
        <v>0</v>
      </c>
      <c r="P25" s="135">
        <f>SUM('профил правон'!P25,лагерь!P25,ОВЗ!P25,'200'!P25,'203'!P25,'410'!P25)</f>
        <v>0</v>
      </c>
      <c r="Q25" s="135">
        <f>SUM('профил правон'!Q25,лагерь!Q25,ОВЗ!Q25,'200'!Q25,'203'!Q25,'410'!Q25)</f>
        <v>0</v>
      </c>
      <c r="R25" s="135">
        <f>SUM('профил правон'!R25,лагерь!R25,ОВЗ!R25,'200'!R25,'203'!R25,'410'!R25)</f>
        <v>0</v>
      </c>
      <c r="S25" s="100">
        <f>SUM('профил правон'!S25,лагерь!S25,ОВЗ!S25,'200'!S25,'203'!S25,'410'!S25)</f>
        <v>0</v>
      </c>
    </row>
    <row r="26" spans="1:19" s="66" customFormat="1" ht="37.5" customHeight="1">
      <c r="A26" s="76" t="s">
        <v>84</v>
      </c>
      <c r="B26" s="103" t="s">
        <v>58</v>
      </c>
      <c r="C26" s="105">
        <f t="shared" si="0"/>
        <v>0</v>
      </c>
      <c r="D26" s="135">
        <f>SUM('профил правон'!D26,лагерь!D26,ОВЗ!D26,'200'!D26,'203'!D26,'410'!D26)</f>
        <v>0</v>
      </c>
      <c r="E26" s="69">
        <f t="shared" si="2"/>
        <v>0</v>
      </c>
      <c r="F26" s="69">
        <f t="shared" si="1"/>
        <v>0</v>
      </c>
      <c r="G26" s="100">
        <f>SUM('профил правон'!G26,лагерь!G26,ОВЗ!G26,'200'!G26,'203'!G26,'410'!G26)</f>
        <v>0</v>
      </c>
      <c r="H26" s="135"/>
      <c r="I26" s="135"/>
      <c r="J26" s="135"/>
      <c r="K26" s="100">
        <f>SUM('профил правон'!K26,лагерь!K26,ОВЗ!K26,'200'!K26,'203'!K26,'410'!K26)</f>
        <v>0</v>
      </c>
      <c r="L26" s="135">
        <f>SUM('профил правон'!L26,лагерь!L26,ОВЗ!L26,'200'!L26,'203'!L26,'410'!L26)</f>
        <v>0</v>
      </c>
      <c r="M26" s="135">
        <f>SUM('профил правон'!M26,лагерь!M26,ОВЗ!M26,'200'!M26,'203'!M26,'410'!M26)</f>
        <v>0</v>
      </c>
      <c r="N26" s="135">
        <f>SUM('профил правон'!N26,лагерь!N26,ОВЗ!N26,'200'!N26,'203'!N26,'410'!N26)</f>
        <v>0</v>
      </c>
      <c r="O26" s="100">
        <f>SUM('профил правон'!O26,лагерь!O26,ОВЗ!O26,'200'!O26,'203'!O26,'410'!O26)</f>
        <v>0</v>
      </c>
      <c r="P26" s="135">
        <f>SUM('профил правон'!P26,лагерь!P26,ОВЗ!P26,'200'!P26,'203'!P26,'410'!P26)</f>
        <v>0</v>
      </c>
      <c r="Q26" s="135">
        <f>SUM('профил правон'!Q26,лагерь!Q26,ОВЗ!Q26,'200'!Q26,'203'!Q26,'410'!Q26)</f>
        <v>0</v>
      </c>
      <c r="R26" s="135">
        <f>SUM('профил правон'!R26,лагерь!R26,ОВЗ!R26,'200'!R26,'203'!R26,'410'!R26)</f>
        <v>0</v>
      </c>
      <c r="S26" s="100">
        <f>SUM('профил правон'!S26,лагерь!S26,ОВЗ!S26,'200'!S26,'203'!S26,'410'!S26)</f>
        <v>0</v>
      </c>
    </row>
    <row r="27" spans="1:19" s="66" customFormat="1" ht="37.5">
      <c r="A27" s="74" t="s">
        <v>76</v>
      </c>
      <c r="B27" s="75" t="s">
        <v>65</v>
      </c>
      <c r="C27" s="105">
        <f t="shared" si="0"/>
        <v>0</v>
      </c>
      <c r="D27" s="135">
        <f>SUM('профил правон'!D27,лагерь!D27,ОВЗ!D27,'200'!D27,'203'!D27,'410'!D27)</f>
        <v>0</v>
      </c>
      <c r="E27" s="69">
        <f t="shared" si="2"/>
        <v>0</v>
      </c>
      <c r="F27" s="69">
        <f t="shared" si="1"/>
        <v>0</v>
      </c>
      <c r="G27" s="100">
        <f>SUM('профил правон'!G27,лагерь!G27,ОВЗ!G27,'200'!G27,'203'!G27,'410'!G27)</f>
        <v>0</v>
      </c>
      <c r="H27" s="135"/>
      <c r="I27" s="135"/>
      <c r="J27" s="135"/>
      <c r="K27" s="100">
        <f>SUM('профил правон'!K27,лагерь!K27,ОВЗ!K27,'200'!K27,'203'!K27,'410'!K27)</f>
        <v>0</v>
      </c>
      <c r="L27" s="135">
        <f>SUM('профил правон'!L27,лагерь!L27,ОВЗ!L27,'200'!L27,'203'!L27,'410'!L27)</f>
        <v>0</v>
      </c>
      <c r="M27" s="135">
        <f>SUM('профил правон'!M27,лагерь!M27,ОВЗ!M27,'200'!M27,'203'!M27,'410'!M27)</f>
        <v>0</v>
      </c>
      <c r="N27" s="135">
        <f>SUM('профил правон'!N27,лагерь!N27,ОВЗ!N27,'200'!N27,'203'!N27,'410'!N27)</f>
        <v>0</v>
      </c>
      <c r="O27" s="100">
        <f>SUM('профил правон'!O27,лагерь!O27,ОВЗ!O27,'200'!O27,'203'!O27,'410'!O27)</f>
        <v>0</v>
      </c>
      <c r="P27" s="135">
        <f>SUM('профил правон'!P27,лагерь!P27,ОВЗ!P27,'200'!P27,'203'!P27,'410'!P27)</f>
        <v>0</v>
      </c>
      <c r="Q27" s="135">
        <f>SUM('профил правон'!Q27,лагерь!Q27,ОВЗ!Q27,'200'!Q27,'203'!Q27,'410'!Q27)</f>
        <v>0</v>
      </c>
      <c r="R27" s="135">
        <f>SUM('профил правон'!R27,лагерь!R27,ОВЗ!R27,'200'!R27,'203'!R27,'410'!R27)</f>
        <v>0</v>
      </c>
      <c r="S27" s="100">
        <f>SUM('профил правон'!S27,лагерь!S27,ОВЗ!S27,'200'!S27,'203'!S27,'410'!S27)</f>
        <v>0</v>
      </c>
    </row>
    <row r="28" spans="1:19" s="66" customFormat="1" ht="37.5">
      <c r="A28" s="74" t="s">
        <v>23</v>
      </c>
      <c r="B28" s="75" t="s">
        <v>66</v>
      </c>
      <c r="C28" s="105">
        <f t="shared" si="0"/>
        <v>9.3</v>
      </c>
      <c r="D28" s="135">
        <f>SUM('профил правон'!D28,лагерь!D28,ОВЗ!D28,'200'!D28,'203'!D28,'410'!D28)</f>
        <v>0</v>
      </c>
      <c r="E28" s="69">
        <f t="shared" si="2"/>
        <v>0</v>
      </c>
      <c r="F28" s="69">
        <f t="shared" si="1"/>
        <v>0</v>
      </c>
      <c r="G28" s="100">
        <f>SUM('профил правон'!G28,лагерь!G28,ОВЗ!G28,'200'!G28,'203'!G28,'410'!G28)</f>
        <v>0</v>
      </c>
      <c r="H28" s="135"/>
      <c r="I28" s="135"/>
      <c r="J28" s="135"/>
      <c r="K28" s="100">
        <f>SUM('профил правон'!K28,лагерь!K28,ОВЗ!K28,'200'!K28,'203'!K28,'410'!K28)</f>
        <v>9.3</v>
      </c>
      <c r="L28" s="135">
        <f>SUM('профил правон'!L28,лагерь!L28,ОВЗ!L28,'200'!L28,'203'!L28,'410'!L28)</f>
        <v>0</v>
      </c>
      <c r="M28" s="135">
        <f>SUM('профил правон'!M28,лагерь!M28,ОВЗ!M28,'200'!M28,'203'!M28,'410'!M28)</f>
        <v>0</v>
      </c>
      <c r="N28" s="135">
        <f>SUM('профил правон'!N28,лагерь!N28,ОВЗ!N28,'200'!N28,'203'!N28,'410'!N28)</f>
        <v>0</v>
      </c>
      <c r="O28" s="100">
        <f>SUM('профил правон'!O28,лагерь!O28,ОВЗ!O28,'200'!O28,'203'!O28,'410'!O28)</f>
        <v>0</v>
      </c>
      <c r="P28" s="135">
        <f>SUM('профил правон'!P28,лагерь!P28,ОВЗ!P28,'200'!P28,'203'!P28,'410'!P28)</f>
        <v>0</v>
      </c>
      <c r="Q28" s="135">
        <f>SUM('профил правон'!Q28,лагерь!Q28,ОВЗ!Q28,'200'!Q28,'203'!Q28,'410'!Q28)</f>
        <v>0</v>
      </c>
      <c r="R28" s="135">
        <f>SUM('профил правон'!R28,лагерь!R28,ОВЗ!R28,'200'!R28,'203'!R28,'410'!R28)</f>
        <v>0</v>
      </c>
      <c r="S28" s="100">
        <f>SUM('профил правон'!S28,лагерь!S28,ОВЗ!S28,'200'!S28,'203'!S28,'410'!S28)</f>
        <v>0</v>
      </c>
    </row>
    <row r="29" spans="1:19" s="66" customFormat="1" ht="18.75">
      <c r="A29" s="76" t="s">
        <v>24</v>
      </c>
      <c r="B29" s="77" t="s">
        <v>67</v>
      </c>
      <c r="C29" s="105">
        <f t="shared" si="0"/>
        <v>0</v>
      </c>
      <c r="D29" s="135">
        <f>SUM('профил правон'!D29,лагерь!D29,ОВЗ!D29,'200'!D29,'203'!D29,'410'!D29)</f>
        <v>0</v>
      </c>
      <c r="E29" s="69">
        <f t="shared" si="2"/>
        <v>0</v>
      </c>
      <c r="F29" s="69">
        <f t="shared" si="1"/>
        <v>0</v>
      </c>
      <c r="G29" s="100">
        <f>SUM('профил правон'!G29,лагерь!G29,ОВЗ!G29,'200'!G29,'203'!G29,'410'!G29)</f>
        <v>0</v>
      </c>
      <c r="H29" s="135"/>
      <c r="I29" s="135"/>
      <c r="J29" s="135"/>
      <c r="K29" s="100">
        <f>SUM('профил правон'!K29,лагерь!K29,ОВЗ!K29,'200'!K29,'203'!K29,'410'!K29)</f>
        <v>0</v>
      </c>
      <c r="L29" s="135">
        <f>SUM('профил правон'!L29,лагерь!L29,ОВЗ!L29,'200'!L29,'203'!L29,'410'!L29)</f>
        <v>0</v>
      </c>
      <c r="M29" s="135">
        <f>SUM('профил правон'!M29,лагерь!M29,ОВЗ!M29,'200'!M29,'203'!M29,'410'!M29)</f>
        <v>0</v>
      </c>
      <c r="N29" s="135">
        <f>SUM('профил правон'!N29,лагерь!N29,ОВЗ!N29,'200'!N29,'203'!N29,'410'!N29)</f>
        <v>0</v>
      </c>
      <c r="O29" s="100">
        <f>SUM('профил правон'!O29,лагерь!O29,ОВЗ!O29,'200'!O29,'203'!O29,'410'!O29)</f>
        <v>0</v>
      </c>
      <c r="P29" s="135">
        <f>SUM('профил правон'!P29,лагерь!P29,ОВЗ!P29,'200'!P29,'203'!P29,'410'!P29)</f>
        <v>0</v>
      </c>
      <c r="Q29" s="135">
        <f>SUM('профил правон'!Q29,лагерь!Q29,ОВЗ!Q29,'200'!Q29,'203'!Q29,'410'!Q29)</f>
        <v>0</v>
      </c>
      <c r="R29" s="135">
        <f>SUM('профил правон'!R29,лагерь!R29,ОВЗ!R29,'200'!R29,'203'!R29,'410'!R29)</f>
        <v>0</v>
      </c>
      <c r="S29" s="100">
        <f>SUM('профил правон'!S29,лагерь!S29,ОВЗ!S29,'200'!S29,'203'!S29,'410'!S29)</f>
        <v>0</v>
      </c>
    </row>
    <row r="30" spans="1:19" s="66" customFormat="1" ht="18.75">
      <c r="A30" s="74" t="s">
        <v>25</v>
      </c>
      <c r="B30" s="75" t="s">
        <v>68</v>
      </c>
      <c r="C30" s="105">
        <f t="shared" si="0"/>
        <v>0</v>
      </c>
      <c r="D30" s="135">
        <f>SUM('профил правон'!D30,лагерь!D30,ОВЗ!D30,'200'!D30,'203'!D30,'410'!D30)</f>
        <v>0</v>
      </c>
      <c r="E30" s="69">
        <f t="shared" si="2"/>
        <v>0</v>
      </c>
      <c r="F30" s="69">
        <f t="shared" si="1"/>
        <v>0</v>
      </c>
      <c r="G30" s="100">
        <f>SUM('профил правон'!G30,лагерь!G30,ОВЗ!G30,'200'!G30,'203'!G30,'410'!G30)</f>
        <v>0</v>
      </c>
      <c r="H30" s="135"/>
      <c r="I30" s="135"/>
      <c r="J30" s="135"/>
      <c r="K30" s="100">
        <f>SUM('профил правон'!K30,лагерь!K30,ОВЗ!K30,'200'!K30,'203'!K30,'410'!K30)</f>
        <v>0</v>
      </c>
      <c r="L30" s="135">
        <f>SUM('профил правон'!L30,лагерь!L30,ОВЗ!L30,'200'!L30,'203'!L30,'410'!L30)</f>
        <v>0</v>
      </c>
      <c r="M30" s="135">
        <f>SUM('профил правон'!M30,лагерь!M30,ОВЗ!M30,'200'!M30,'203'!M30,'410'!M30)</f>
        <v>0</v>
      </c>
      <c r="N30" s="135">
        <f>SUM('профил правон'!N30,лагерь!N30,ОВЗ!N30,'200'!N30,'203'!N30,'410'!N30)</f>
        <v>0</v>
      </c>
      <c r="O30" s="100">
        <f>SUM('профил правон'!O30,лагерь!O30,ОВЗ!O30,'200'!O30,'203'!O30,'410'!O30)</f>
        <v>0</v>
      </c>
      <c r="P30" s="135">
        <f>SUM('профил правон'!P30,лагерь!P30,ОВЗ!P30,'200'!P30,'203'!P30,'410'!P30)</f>
        <v>0</v>
      </c>
      <c r="Q30" s="135">
        <f>SUM('профил правон'!Q30,лагерь!Q30,ОВЗ!Q30,'200'!Q30,'203'!Q30,'410'!Q30)</f>
        <v>0</v>
      </c>
      <c r="R30" s="135">
        <f>SUM('профил правон'!R30,лагерь!R30,ОВЗ!R30,'200'!R30,'203'!R30,'410'!R30)</f>
        <v>0</v>
      </c>
      <c r="S30" s="100">
        <f>SUM('профил правон'!S30,лагерь!S30,ОВЗ!S30,'200'!S30,'203'!S30,'410'!S30)</f>
        <v>0</v>
      </c>
    </row>
    <row r="31" spans="1:19" s="66" customFormat="1" ht="18.75">
      <c r="A31" s="74" t="s">
        <v>77</v>
      </c>
      <c r="B31" s="75" t="s">
        <v>95</v>
      </c>
      <c r="C31" s="105">
        <f t="shared" si="0"/>
        <v>0</v>
      </c>
      <c r="D31" s="135">
        <f>SUM('профил правон'!D31,лагерь!D31,ОВЗ!D31,'200'!D31,'203'!D31,'410'!D31)</f>
        <v>0</v>
      </c>
      <c r="E31" s="69">
        <f t="shared" si="2"/>
        <v>0</v>
      </c>
      <c r="F31" s="69">
        <f t="shared" si="1"/>
        <v>0</v>
      </c>
      <c r="G31" s="100">
        <f>SUM('профил правон'!G31,лагерь!G31,ОВЗ!G31,'200'!G31,'203'!G31,'410'!G31)</f>
        <v>0</v>
      </c>
      <c r="H31" s="135"/>
      <c r="I31" s="135"/>
      <c r="J31" s="135"/>
      <c r="K31" s="100">
        <f>SUM('профил правон'!K31,лагерь!K31,ОВЗ!K31,'200'!K31,'203'!K31,'410'!K31)</f>
        <v>0</v>
      </c>
      <c r="L31" s="135">
        <f>SUM('профил правон'!L31,лагерь!L31,ОВЗ!L31,'200'!L31,'203'!L31,'410'!L31)</f>
        <v>0</v>
      </c>
      <c r="M31" s="135">
        <f>SUM('профил правон'!M31,лагерь!M31,ОВЗ!M31,'200'!M31,'203'!M31,'410'!M31)</f>
        <v>0</v>
      </c>
      <c r="N31" s="135">
        <f>SUM('профил правон'!N31,лагерь!N31,ОВЗ!N31,'200'!N31,'203'!N31,'410'!N31)</f>
        <v>0</v>
      </c>
      <c r="O31" s="100">
        <f>SUM('профил правон'!O31,лагерь!O31,ОВЗ!O31,'200'!O31,'203'!O31,'410'!O31)</f>
        <v>0</v>
      </c>
      <c r="P31" s="135">
        <f>SUM('профил правон'!P31,лагерь!P31,ОВЗ!P31,'200'!P31,'203'!P31,'410'!P31)</f>
        <v>0</v>
      </c>
      <c r="Q31" s="135">
        <f>SUM('профил правон'!Q31,лагерь!Q31,ОВЗ!Q31,'200'!Q31,'203'!Q31,'410'!Q31)</f>
        <v>0</v>
      </c>
      <c r="R31" s="135">
        <f>SUM('профил правон'!R31,лагерь!R31,ОВЗ!R31,'200'!R31,'203'!R31,'410'!R31)</f>
        <v>0</v>
      </c>
      <c r="S31" s="100">
        <f>SUM('профил правон'!S31,лагерь!S31,ОВЗ!S31,'200'!S31,'203'!S31,'410'!S31)</f>
        <v>0</v>
      </c>
    </row>
    <row r="32" spans="1:19" s="66" customFormat="1" ht="18.75">
      <c r="A32" s="74" t="s">
        <v>26</v>
      </c>
      <c r="B32" s="75" t="s">
        <v>69</v>
      </c>
      <c r="C32" s="105">
        <f t="shared" si="0"/>
        <v>0</v>
      </c>
      <c r="D32" s="135">
        <f>SUM('профил правон'!D32,лагерь!D32,ОВЗ!D32,'200'!D32,'203'!D32,'410'!D32)</f>
        <v>0</v>
      </c>
      <c r="E32" s="69">
        <f t="shared" si="2"/>
        <v>0</v>
      </c>
      <c r="F32" s="69">
        <f t="shared" si="1"/>
        <v>0</v>
      </c>
      <c r="G32" s="100">
        <f>SUM('профил правон'!G32,лагерь!G32,ОВЗ!G32,'200'!G32,'203'!G32,'410'!G32)</f>
        <v>0</v>
      </c>
      <c r="H32" s="135"/>
      <c r="I32" s="135"/>
      <c r="J32" s="135"/>
      <c r="K32" s="100">
        <f>SUM('профил правон'!K32,лагерь!K32,ОВЗ!K32,'200'!K32,'203'!K32,'410'!K32)</f>
        <v>0</v>
      </c>
      <c r="L32" s="135">
        <f>SUM('профил правон'!L32,лагерь!L32,ОВЗ!L32,'200'!L32,'203'!L32,'410'!L32)</f>
        <v>0</v>
      </c>
      <c r="M32" s="135">
        <f>SUM('профил правон'!M32,лагерь!M32,ОВЗ!M32,'200'!M32,'203'!M32,'410'!M32)</f>
        <v>0</v>
      </c>
      <c r="N32" s="135">
        <f>SUM('профил правон'!N32,лагерь!N32,ОВЗ!N32,'200'!N32,'203'!N32,'410'!N32)</f>
        <v>0</v>
      </c>
      <c r="O32" s="100">
        <f>SUM('профил правон'!O32,лагерь!O32,ОВЗ!O32,'200'!O32,'203'!O32,'410'!O32)</f>
        <v>0</v>
      </c>
      <c r="P32" s="135">
        <f>SUM('профил правон'!P32,лагерь!P32,ОВЗ!P32,'200'!P32,'203'!P32,'410'!P32)</f>
        <v>0</v>
      </c>
      <c r="Q32" s="135">
        <f>SUM('профил правон'!Q32,лагерь!Q32,ОВЗ!Q32,'200'!Q32,'203'!Q32,'410'!Q32)</f>
        <v>0</v>
      </c>
      <c r="R32" s="135">
        <f>SUM('профил правон'!R32,лагерь!R32,ОВЗ!R32,'200'!R32,'203'!R32,'410'!R32)</f>
        <v>0</v>
      </c>
      <c r="S32" s="100">
        <f>SUM('профил правон'!S32,лагерь!S32,ОВЗ!S32,'200'!S32,'203'!S32,'410'!S32)</f>
        <v>0</v>
      </c>
    </row>
    <row r="33" spans="1:19" s="66" customFormat="1" ht="18.75">
      <c r="A33" s="76" t="s">
        <v>27</v>
      </c>
      <c r="B33" s="77" t="s">
        <v>70</v>
      </c>
      <c r="C33" s="105">
        <f t="shared" si="0"/>
        <v>0</v>
      </c>
      <c r="D33" s="135">
        <f>SUM('профил правон'!D33,лагерь!D33,ОВЗ!D33,'200'!D33,'203'!D33,'410'!D33)</f>
        <v>0</v>
      </c>
      <c r="E33" s="69">
        <f t="shared" si="2"/>
        <v>0</v>
      </c>
      <c r="F33" s="69">
        <f t="shared" si="1"/>
        <v>0</v>
      </c>
      <c r="G33" s="100">
        <f>SUM('профил правон'!G33,лагерь!G33,ОВЗ!G33,'200'!G33,'203'!G33,'410'!G33)</f>
        <v>0</v>
      </c>
      <c r="H33" s="135"/>
      <c r="I33" s="135"/>
      <c r="J33" s="135"/>
      <c r="K33" s="100">
        <f>SUM('профил правон'!K33,лагерь!K33,ОВЗ!K33,'200'!K33,'203'!K33,'410'!K33)</f>
        <v>0</v>
      </c>
      <c r="L33" s="135">
        <f>SUM('профил правон'!L33,лагерь!L33,ОВЗ!L33,'200'!L33,'203'!L33,'410'!L33)</f>
        <v>0</v>
      </c>
      <c r="M33" s="135">
        <f>SUM('профил правон'!M33,лагерь!M33,ОВЗ!M33,'200'!M33,'203'!M33,'410'!M33)</f>
        <v>0</v>
      </c>
      <c r="N33" s="135">
        <f>SUM('профил правон'!N33,лагерь!N33,ОВЗ!N33,'200'!N33,'203'!N33,'410'!N33)</f>
        <v>0</v>
      </c>
      <c r="O33" s="100">
        <f>SUM('профил правон'!O33,лагерь!O33,ОВЗ!O33,'200'!O33,'203'!O33,'410'!O33)</f>
        <v>0</v>
      </c>
      <c r="P33" s="135">
        <f>SUM('профил правон'!P33,лагерь!P33,ОВЗ!P33,'200'!P33,'203'!P33,'410'!P33)</f>
        <v>0</v>
      </c>
      <c r="Q33" s="135">
        <f>SUM('профил правон'!Q33,лагерь!Q33,ОВЗ!Q33,'200'!Q33,'203'!Q33,'410'!Q33)</f>
        <v>0</v>
      </c>
      <c r="R33" s="135">
        <f>SUM('профил правон'!R33,лагерь!R33,ОВЗ!R33,'200'!R33,'203'!R33,'410'!R33)</f>
        <v>0</v>
      </c>
      <c r="S33" s="100">
        <f>SUM('профил правон'!S33,лагерь!S33,ОВЗ!S33,'200'!S33,'203'!S33,'410'!S33)</f>
        <v>0</v>
      </c>
    </row>
    <row r="34" spans="1:19" s="66" customFormat="1" ht="37.5">
      <c r="A34" s="76" t="s">
        <v>87</v>
      </c>
      <c r="B34" s="77" t="s">
        <v>60</v>
      </c>
      <c r="C34" s="105">
        <f t="shared" si="0"/>
        <v>0</v>
      </c>
      <c r="D34" s="135">
        <f>SUM('профил правон'!D34,лагерь!D34,ОВЗ!D34,'200'!D34,'203'!D34,'410'!D34)</f>
        <v>0</v>
      </c>
      <c r="E34" s="69">
        <f t="shared" si="2"/>
        <v>0</v>
      </c>
      <c r="F34" s="69">
        <f t="shared" si="1"/>
        <v>0</v>
      </c>
      <c r="G34" s="100">
        <f>SUM('профил правон'!G34,лагерь!G34,ОВЗ!G34,'200'!G34,'203'!G34,'410'!G34)</f>
        <v>0</v>
      </c>
      <c r="H34" s="135"/>
      <c r="I34" s="135"/>
      <c r="J34" s="135"/>
      <c r="K34" s="100">
        <f>SUM('профил правон'!K34,лагерь!K34,ОВЗ!K34,'200'!K34,'203'!K34,'410'!K34)</f>
        <v>0</v>
      </c>
      <c r="L34" s="135">
        <f>SUM('профил правон'!L34,лагерь!L34,ОВЗ!L34,'200'!L34,'203'!L34,'410'!L34)</f>
        <v>0</v>
      </c>
      <c r="M34" s="135">
        <f>SUM('профил правон'!M34,лагерь!M34,ОВЗ!M34,'200'!M34,'203'!M34,'410'!M34)</f>
        <v>0</v>
      </c>
      <c r="N34" s="135">
        <f>SUM('профил правон'!N34,лагерь!N34,ОВЗ!N34,'200'!N34,'203'!N34,'410'!N34)</f>
        <v>0</v>
      </c>
      <c r="O34" s="100">
        <f>SUM('профил правон'!O34,лагерь!O34,ОВЗ!O34,'200'!O34,'203'!O34,'410'!O34)</f>
        <v>0</v>
      </c>
      <c r="P34" s="135">
        <f>SUM('профил правон'!P34,лагерь!P34,ОВЗ!P34,'200'!P34,'203'!P34,'410'!P34)</f>
        <v>0</v>
      </c>
      <c r="Q34" s="135">
        <f>SUM('профил правон'!Q34,лагерь!Q34,ОВЗ!Q34,'200'!Q34,'203'!Q34,'410'!Q34)</f>
        <v>0</v>
      </c>
      <c r="R34" s="135">
        <f>SUM('профил правон'!R34,лагерь!R34,ОВЗ!R34,'200'!R34,'203'!R34,'410'!R34)</f>
        <v>0</v>
      </c>
      <c r="S34" s="100">
        <f>SUM('профил правон'!S34,лагерь!S34,ОВЗ!S34,'200'!S34,'203'!S34,'410'!S34)</f>
        <v>0</v>
      </c>
    </row>
    <row r="35" spans="1:19" s="66" customFormat="1" ht="37.5">
      <c r="A35" s="74" t="s">
        <v>28</v>
      </c>
      <c r="B35" s="75" t="s">
        <v>71</v>
      </c>
      <c r="C35" s="105">
        <f t="shared" si="0"/>
        <v>572</v>
      </c>
      <c r="D35" s="135">
        <f>SUM('профил правон'!D35,лагерь!D35,ОВЗ!D35,'200'!D35,'203'!D35,'410'!D35)</f>
        <v>0</v>
      </c>
      <c r="E35" s="69">
        <f t="shared" si="2"/>
        <v>572</v>
      </c>
      <c r="F35" s="69">
        <f t="shared" si="1"/>
        <v>0</v>
      </c>
      <c r="G35" s="100">
        <f>SUM('профил правон'!G35,лагерь!G35,ОВЗ!G35,'200'!G35,'203'!G35,'410'!G35)</f>
        <v>0</v>
      </c>
      <c r="H35" s="135"/>
      <c r="I35" s="135"/>
      <c r="J35" s="135"/>
      <c r="K35" s="100">
        <f>SUM('профил правон'!K35,лагерь!K35,ОВЗ!K35,'200'!K35,'203'!K35,'410'!K35)</f>
        <v>0</v>
      </c>
      <c r="L35" s="135">
        <f>SUM('профил правон'!L35,лагерь!L35,ОВЗ!L35,'200'!L35,'203'!L35,'410'!L35)</f>
        <v>0</v>
      </c>
      <c r="M35" s="135">
        <f>SUM('профил правон'!M35,лагерь!M35,ОВЗ!M35,'200'!M35,'203'!M35,'410'!M35)</f>
        <v>572</v>
      </c>
      <c r="N35" s="135">
        <f>SUM('профил правон'!N35,лагерь!N35,ОВЗ!N35,'200'!N35,'203'!N35,'410'!N35)</f>
        <v>0</v>
      </c>
      <c r="O35" s="100">
        <f>SUM('профил правон'!O35,лагерь!O35,ОВЗ!O35,'200'!O35,'203'!O35,'410'!O35)</f>
        <v>572</v>
      </c>
      <c r="P35" s="135">
        <f>SUM('профил правон'!P35,лагерь!P35,ОВЗ!P35,'200'!P35,'203'!P35,'410'!P35)</f>
        <v>0</v>
      </c>
      <c r="Q35" s="135">
        <f>SUM('профил правон'!Q35,лагерь!Q35,ОВЗ!Q35,'200'!Q35,'203'!Q35,'410'!Q35)</f>
        <v>0</v>
      </c>
      <c r="R35" s="135">
        <f>SUM('профил правон'!R35,лагерь!R35,ОВЗ!R35,'200'!R35,'203'!R35,'410'!R35)</f>
        <v>0</v>
      </c>
      <c r="S35" s="100">
        <f>SUM('профил правон'!S35,лагерь!S35,ОВЗ!S35,'200'!S35,'203'!S35,'410'!S35)</f>
        <v>0</v>
      </c>
    </row>
    <row r="36" spans="1:19" s="66" customFormat="1" ht="56.25">
      <c r="A36" s="76" t="s">
        <v>29</v>
      </c>
      <c r="B36" s="77" t="s">
        <v>72</v>
      </c>
      <c r="C36" s="105">
        <f t="shared" si="0"/>
        <v>0</v>
      </c>
      <c r="D36" s="135">
        <f>SUM('профил правон'!D36,лагерь!D36,ОВЗ!D36,'200'!D36,'203'!D36,'410'!D36)</f>
        <v>0</v>
      </c>
      <c r="E36" s="135">
        <f>SUM('профил правон'!E36,лагерь!E36,ОВЗ!E36,'200'!E36,'203'!E36,'410'!E36)</f>
        <v>0</v>
      </c>
      <c r="F36" s="135">
        <f>SUM('профил правон'!F36,лагерь!F36,ОВЗ!F36,'200'!F36,'203'!F36,'410'!F36)</f>
        <v>0</v>
      </c>
      <c r="G36" s="100">
        <f>SUM('профил правон'!G36,лагерь!G36,ОВЗ!G36,'200'!G36,'203'!G36,'410'!G36)</f>
        <v>0</v>
      </c>
      <c r="H36" s="135"/>
      <c r="I36" s="135"/>
      <c r="J36" s="135"/>
      <c r="K36" s="100">
        <f>SUM('профил правон'!K36,лагерь!K36,ОВЗ!K36,'200'!K36,'203'!K36,'410'!K36)</f>
        <v>0</v>
      </c>
      <c r="L36" s="135">
        <f>SUM('профил правон'!L36,лагерь!L36,ОВЗ!L36,'200'!L36,'203'!L36,'410'!L36)</f>
        <v>0</v>
      </c>
      <c r="M36" s="135">
        <f>SUM('профил правон'!M36,лагерь!M36,ОВЗ!M36,'200'!M36,'203'!M36,'410'!M36)</f>
        <v>0</v>
      </c>
      <c r="N36" s="135">
        <f>SUM('профил правон'!N36,лагерь!N36,ОВЗ!N36,'200'!N36,'203'!N36,'410'!N36)</f>
        <v>0</v>
      </c>
      <c r="O36" s="100">
        <f>SUM('профил правон'!O36,лагерь!O36,ОВЗ!O36,'200'!O36,'203'!O36,'410'!O36)</f>
        <v>0</v>
      </c>
      <c r="P36" s="135">
        <f>SUM('профил правон'!P36,лагерь!P36,ОВЗ!P36,'200'!P36,'203'!P36,'410'!P36)</f>
        <v>0</v>
      </c>
      <c r="Q36" s="135">
        <f>SUM('профил правон'!Q36,лагерь!Q36,ОВЗ!Q36,'200'!Q36,'203'!Q36,'410'!Q36)</f>
        <v>0</v>
      </c>
      <c r="R36" s="135">
        <f>SUM('профил правон'!R36,лагерь!R36,ОВЗ!R36,'200'!R36,'203'!R36,'410'!R36)</f>
        <v>0</v>
      </c>
      <c r="S36" s="100">
        <f>SUM('профил правон'!S36,лагерь!S36,ОВЗ!S36,'200'!S36,'203'!S36,'410'!S36)</f>
        <v>0</v>
      </c>
    </row>
    <row r="37" spans="1:19" s="66" customFormat="1" ht="37.5">
      <c r="A37" s="74" t="s">
        <v>30</v>
      </c>
      <c r="B37" s="75" t="s">
        <v>73</v>
      </c>
      <c r="C37" s="136">
        <f>SUM(G37,K37,O37,S37)</f>
        <v>369.69</v>
      </c>
      <c r="D37" s="135">
        <f>SUM('профил правон'!D37,лагерь!D37,ОВЗ!D37,'200'!D37,'203'!D37,'410'!D37)</f>
        <v>37.54</v>
      </c>
      <c r="E37" s="135">
        <f>SUM('профил правон'!E37,лагерь!E37,ОВЗ!E37,'200'!E37,'203'!E37,'410'!E37)</f>
        <v>6.18</v>
      </c>
      <c r="F37" s="135">
        <f>SUM('профил правон'!F37,лагерь!F37,ОВЗ!F37,'200'!F37,'203'!F37,'410'!F37)</f>
        <v>6.18</v>
      </c>
      <c r="G37" s="100">
        <f>SUM('профил правон'!G37,лагерь!G37,ОВЗ!G37,'200'!G37,'203'!G37,'410'!G37)</f>
        <v>49.900000000000006</v>
      </c>
      <c r="H37" s="135">
        <f>SUM('профил правон'!H37,лагерь!H37,ОВЗ!H37,'200'!H37,'203'!H37,'410'!H37)</f>
        <v>130.9</v>
      </c>
      <c r="I37" s="135">
        <f>SUM('профил правон'!I37,лагерь!I37,ОВЗ!I37,'200'!I37,'203'!I37,'410'!I37)</f>
        <v>51.49</v>
      </c>
      <c r="J37" s="135">
        <f>SUM('профил правон'!J37,лагерь!J37,ОВЗ!J37,'200'!J37,'203'!J37,'410'!J37)</f>
        <v>60.470000000000006</v>
      </c>
      <c r="K37" s="100">
        <f>SUM('профил правон'!K37,лагерь!K37,ОВЗ!K37,'200'!K37,'203'!K37,'410'!K37)</f>
        <v>242.86</v>
      </c>
      <c r="L37" s="135">
        <f>SUM('профил правон'!L37,лагерь!L37,ОВЗ!L37,'200'!L37,'203'!L37,'410'!L37)</f>
        <v>16.74</v>
      </c>
      <c r="M37" s="135">
        <f>SUM('профил правон'!M37,лагерь!M37,ОВЗ!M37,'200'!M37,'203'!M37,'410'!M37)</f>
        <v>2.73</v>
      </c>
      <c r="N37" s="135">
        <f>SUM('профил правон'!N37,лагерь!N37,ОВЗ!N37,'200'!N37,'203'!N37,'410'!N37)</f>
        <v>2.73</v>
      </c>
      <c r="O37" s="100">
        <f>SUM('профил правон'!O37,лагерь!O37,ОВЗ!O37,'200'!O37,'203'!O37,'410'!O37)</f>
        <v>22.2</v>
      </c>
      <c r="P37" s="135">
        <f>SUM('профил правон'!P37,лагерь!P37,ОВЗ!P37,'200'!P37,'203'!P37,'410'!P37)</f>
        <v>49.47</v>
      </c>
      <c r="Q37" s="135">
        <f>SUM('профил правон'!Q37,лагерь!Q37,ОВЗ!Q37,'200'!Q37,'203'!Q37,'410'!Q37)</f>
        <v>4.23</v>
      </c>
      <c r="R37" s="135">
        <f>SUM('профил правон'!R37,лагерь!R37,ОВЗ!R37,'200'!R37,'203'!R37,'410'!R37)</f>
        <v>1.03</v>
      </c>
      <c r="S37" s="100">
        <f>SUM('профил правон'!S37,лагерь!S37,ОВЗ!S37,'200'!S37,'203'!S37,'410'!S37)</f>
        <v>54.730000000000004</v>
      </c>
    </row>
    <row r="38" spans="1:19" s="66" customFormat="1" ht="18.75">
      <c r="A38" s="76" t="s">
        <v>88</v>
      </c>
      <c r="B38" s="77" t="s">
        <v>74</v>
      </c>
      <c r="C38" s="136">
        <f>SUM(D38:H38)</f>
        <v>0</v>
      </c>
      <c r="D38" s="135">
        <f>SUM('профил правон'!D38,лагерь!D38,ОВЗ!D38,'200'!D38,'203'!D38,'410'!D38)</f>
        <v>0</v>
      </c>
      <c r="E38" s="135">
        <f>SUM('профил правон'!E38,лагерь!E38,ОВЗ!E38,'200'!E38,'203'!E38,'410'!E38)</f>
        <v>0</v>
      </c>
      <c r="F38" s="135">
        <f>SUM('профил правон'!F38,лагерь!F38,ОВЗ!F38,'200'!F38,'203'!F38,'410'!F38)</f>
        <v>0</v>
      </c>
      <c r="G38" s="100">
        <f>SUM('профил правон'!G38,лагерь!G38,ОВЗ!G38,'200'!G38,'203'!G38,'410'!G38)</f>
        <v>0</v>
      </c>
      <c r="H38" s="135"/>
      <c r="I38" s="135"/>
      <c r="J38" s="135"/>
      <c r="K38" s="100">
        <f>SUM('профил правон'!K38,лагерь!K38,ОВЗ!K38,'200'!K38,'203'!K38,'410'!K38)</f>
        <v>0</v>
      </c>
      <c r="L38" s="135">
        <f>SUM('профил правон'!L38,лагерь!L38,ОВЗ!L38,'200'!L38,'203'!L38,'410'!L38)</f>
        <v>0</v>
      </c>
      <c r="M38" s="135">
        <f>SUM('профил правон'!M38,лагерь!M38,ОВЗ!M38,'200'!M38,'203'!M38,'410'!M38)</f>
        <v>0</v>
      </c>
      <c r="N38" s="135">
        <f>SUM('профил правон'!N38,лагерь!N38,ОВЗ!N38,'200'!N38,'203'!N38,'410'!N38)</f>
        <v>0</v>
      </c>
      <c r="O38" s="100">
        <f>SUM('профил правон'!O38,лагерь!O38,ОВЗ!O38,'200'!O38,'203'!O38,'410'!O38)</f>
        <v>0</v>
      </c>
      <c r="P38" s="135">
        <f>SUM('профил правон'!P38,лагерь!P38,ОВЗ!P38,'200'!P38,'203'!P38,'410'!P38)</f>
        <v>0</v>
      </c>
      <c r="Q38" s="135">
        <f>SUM('профил правон'!Q38,лагерь!Q38,ОВЗ!Q38,'200'!Q38,'203'!Q38,'410'!Q38)</f>
        <v>0</v>
      </c>
      <c r="R38" s="135">
        <f>SUM('профил правон'!R38,лагерь!R38,ОВЗ!R38,'200'!R38,'203'!R38,'410'!R38)</f>
        <v>0</v>
      </c>
      <c r="S38" s="100">
        <f>SUM('профил правон'!S38,лагерь!S38,ОВЗ!S38,'200'!S38,'203'!S38,'410'!S38)</f>
        <v>0</v>
      </c>
    </row>
    <row r="39" spans="1:19" s="66" customFormat="1" ht="56.25">
      <c r="A39" s="76" t="s">
        <v>89</v>
      </c>
      <c r="B39" s="77" t="s">
        <v>59</v>
      </c>
      <c r="C39" s="136">
        <f>SUM(D39:H39)</f>
        <v>0</v>
      </c>
      <c r="D39" s="135">
        <f>SUM('профил правон'!D39,лагерь!D39,ОВЗ!D39,'200'!D39,'203'!D39,'410'!D39)</f>
        <v>0</v>
      </c>
      <c r="E39" s="135">
        <f>SUM('профил правон'!E39,лагерь!E39,ОВЗ!E39,'200'!E39,'203'!E39,'410'!E39)</f>
        <v>0</v>
      </c>
      <c r="F39" s="135">
        <f>SUM('профил правон'!F39,лагерь!F39,ОВЗ!F39,'200'!F39,'203'!F39,'410'!F39)</f>
        <v>0</v>
      </c>
      <c r="G39" s="100">
        <f>SUM('профил правон'!G39,лагерь!G39,ОВЗ!G39,'200'!G39,'203'!G39,'410'!G39)</f>
        <v>0</v>
      </c>
      <c r="H39" s="135"/>
      <c r="I39" s="135"/>
      <c r="J39" s="135"/>
      <c r="K39" s="100">
        <f>SUM('профил правон'!K39,лагерь!K39,ОВЗ!K39,'200'!K39,'203'!K39,'410'!K39)</f>
        <v>0</v>
      </c>
      <c r="L39" s="135">
        <f>SUM('профил правон'!L39,лагерь!L39,ОВЗ!L39,'200'!L39,'203'!L39,'410'!L39)</f>
        <v>0</v>
      </c>
      <c r="M39" s="135">
        <f>SUM('профил правон'!M39,лагерь!M39,ОВЗ!M39,'200'!M39,'203'!M39,'410'!M39)</f>
        <v>0</v>
      </c>
      <c r="N39" s="135">
        <f>SUM('профил правон'!N39,лагерь!N39,ОВЗ!N39,'200'!N39,'203'!N39,'410'!N39)</f>
        <v>0</v>
      </c>
      <c r="O39" s="100">
        <f>SUM('профил правон'!O39,лагерь!O39,ОВЗ!O39,'200'!O39,'203'!O39,'410'!O39)</f>
        <v>0</v>
      </c>
      <c r="P39" s="135">
        <f>SUM('профил правон'!P39,лагерь!P39,ОВЗ!P39,'200'!P39,'203'!P39,'410'!P39)</f>
        <v>0</v>
      </c>
      <c r="Q39" s="135">
        <f>SUM('профил правон'!Q39,лагерь!Q39,ОВЗ!Q39,'200'!Q39,'203'!Q39,'410'!Q39)</f>
        <v>0</v>
      </c>
      <c r="R39" s="135">
        <f>SUM('профил правон'!R39,лагерь!R39,ОВЗ!R39,'200'!R39,'203'!R39,'410'!R39)</f>
        <v>0</v>
      </c>
      <c r="S39" s="100">
        <f>SUM('профил правон'!S39,лагерь!S39,ОВЗ!S39,'200'!S39,'203'!S39,'410'!S39)</f>
        <v>0</v>
      </c>
    </row>
    <row r="40" spans="1:19" s="66" customFormat="1" ht="37.5">
      <c r="A40" s="76" t="s">
        <v>90</v>
      </c>
      <c r="B40" s="77" t="s">
        <v>61</v>
      </c>
      <c r="C40" s="136">
        <f>SUM(D40:H40)</f>
        <v>0</v>
      </c>
      <c r="D40" s="135">
        <f>SUM('профил правон'!D40,лагерь!D40,ОВЗ!D40,'200'!D40,'203'!D40,'410'!D40)</f>
        <v>0</v>
      </c>
      <c r="E40" s="135">
        <f>SUM('профил правон'!E40,лагерь!E40,ОВЗ!E40,'200'!E40,'203'!E40,'410'!E40)</f>
        <v>0</v>
      </c>
      <c r="F40" s="135">
        <f>SUM('профил правон'!F40,лагерь!F40,ОВЗ!F40,'200'!F40,'203'!F40,'410'!F40)</f>
        <v>0</v>
      </c>
      <c r="G40" s="100">
        <f>SUM('профил правон'!G40,лагерь!G40,ОВЗ!G40,'200'!G40,'203'!G40,'410'!G40)</f>
        <v>0</v>
      </c>
      <c r="H40" s="135"/>
      <c r="I40" s="135"/>
      <c r="J40" s="135"/>
      <c r="K40" s="100">
        <f>SUM('профил правон'!K40,лагерь!K40,ОВЗ!K40,'200'!K40,'203'!K40,'410'!K40)</f>
        <v>0</v>
      </c>
      <c r="L40" s="135">
        <f>SUM('профил правон'!L40,лагерь!L40,ОВЗ!L40,'200'!L40,'203'!L40,'410'!L40)</f>
        <v>0</v>
      </c>
      <c r="M40" s="135">
        <f>SUM('профил правон'!M40,лагерь!M40,ОВЗ!M40,'200'!M40,'203'!M40,'410'!M40)</f>
        <v>0</v>
      </c>
      <c r="N40" s="135">
        <f>SUM('профил правон'!N40,лагерь!N40,ОВЗ!N40,'200'!N40,'203'!N40,'410'!N40)</f>
        <v>0</v>
      </c>
      <c r="O40" s="100">
        <f>SUM('профил правон'!O40,лагерь!O40,ОВЗ!O40,'200'!O40,'203'!O40,'410'!O40)</f>
        <v>0</v>
      </c>
      <c r="P40" s="135">
        <f>SUM('профил правон'!P40,лагерь!P40,ОВЗ!P40,'200'!P40,'203'!P40,'410'!P40)</f>
        <v>0</v>
      </c>
      <c r="Q40" s="135">
        <f>SUM('профил правон'!Q40,лагерь!Q40,ОВЗ!Q40,'200'!Q40,'203'!Q40,'410'!Q40)</f>
        <v>0</v>
      </c>
      <c r="R40" s="135">
        <f>SUM('профил правон'!R40,лагерь!R40,ОВЗ!R40,'200'!R40,'203'!R40,'410'!R40)</f>
        <v>0</v>
      </c>
      <c r="S40" s="100">
        <f>SUM('профил правон'!S40,лагерь!S40,ОВЗ!S40,'200'!S40,'203'!S40,'410'!S40)</f>
        <v>0</v>
      </c>
    </row>
    <row r="41" spans="1:19" s="66" customFormat="1" ht="18.75">
      <c r="A41" s="76" t="s">
        <v>91</v>
      </c>
      <c r="B41" s="77" t="s">
        <v>62</v>
      </c>
      <c r="C41" s="136">
        <f>SUM(G41,K41,O41,S41)</f>
        <v>269.19</v>
      </c>
      <c r="D41" s="135">
        <f>SUM('профил правон'!D41,лагерь!D41,ОВЗ!D41,'200'!D41,'203'!D41,'410'!D41)</f>
        <v>37.54</v>
      </c>
      <c r="E41" s="135">
        <f>SUM('профил правон'!E41,лагерь!E41,ОВЗ!E41,'200'!E41,'203'!E41,'410'!E41)</f>
        <v>6.18</v>
      </c>
      <c r="F41" s="135">
        <f>SUM('профил правон'!F41,лагерь!F41,ОВЗ!F41,'200'!F41,'203'!F41,'410'!F41)</f>
        <v>6.18</v>
      </c>
      <c r="G41" s="100">
        <f>SUM('профил правон'!G41,лагерь!G41,ОВЗ!G41,'200'!G41,'203'!G41,'410'!G41)</f>
        <v>49.900000000000006</v>
      </c>
      <c r="H41" s="135">
        <f>SUM('профил правон'!H41,лагерь!H41,ОВЗ!H41,'200'!H41,'203'!H41,'410'!H41)</f>
        <v>30.4</v>
      </c>
      <c r="I41" s="135">
        <f>SUM('профил правон'!I41,лагерь!I41,ОВЗ!I41,'200'!I41,'203'!I41,'410'!I41)</f>
        <v>51.49</v>
      </c>
      <c r="J41" s="135">
        <f>SUM('профил правон'!J41,лагерь!J41,ОВЗ!J41,'200'!J41,'203'!J41,'410'!J41)</f>
        <v>60.470000000000006</v>
      </c>
      <c r="K41" s="100">
        <f>SUM('профил правон'!K41,лагерь!K41,ОВЗ!K41,'200'!K41,'203'!K41,'410'!K41)</f>
        <v>142.36</v>
      </c>
      <c r="L41" s="135">
        <f>SUM('профил правон'!L41,лагерь!L41,ОВЗ!L41,'200'!L41,'203'!L41,'410'!L41)</f>
        <v>16.74</v>
      </c>
      <c r="M41" s="135">
        <f>SUM('профил правон'!M41,лагерь!M41,ОВЗ!M41,'200'!M41,'203'!M41,'410'!M41)</f>
        <v>2.73</v>
      </c>
      <c r="N41" s="135">
        <f>SUM('профил правон'!N41,лагерь!N41,ОВЗ!N41,'200'!N41,'203'!N41,'410'!N41)</f>
        <v>2.73</v>
      </c>
      <c r="O41" s="100">
        <f>SUM('профил правон'!O41,лагерь!O41,ОВЗ!O41,'200'!O41,'203'!O41,'410'!O41)</f>
        <v>22.2</v>
      </c>
      <c r="P41" s="135">
        <f>SUM('профил правон'!P41,лагерь!P41,ОВЗ!P41,'200'!P41,'203'!P41,'410'!P41)</f>
        <v>49.47</v>
      </c>
      <c r="Q41" s="135">
        <f>SUM('профил правон'!Q41,лагерь!Q41,ОВЗ!Q41,'200'!Q41,'203'!Q41,'410'!Q41)</f>
        <v>4.23</v>
      </c>
      <c r="R41" s="135">
        <f>SUM('профил правон'!R41,лагерь!R41,ОВЗ!R41,'200'!R41,'203'!R41,'410'!R41)</f>
        <v>1.03</v>
      </c>
      <c r="S41" s="100">
        <f>SUM('профил правон'!S41,лагерь!S41,ОВЗ!S41,'200'!S41,'203'!S41,'410'!S41)</f>
        <v>54.730000000000004</v>
      </c>
    </row>
    <row r="42" spans="1:19" s="66" customFormat="1" ht="18.75">
      <c r="A42" s="76" t="s">
        <v>96</v>
      </c>
      <c r="B42" s="77" t="s">
        <v>97</v>
      </c>
      <c r="C42" s="136">
        <f>SUM(D42:H42)</f>
        <v>0</v>
      </c>
      <c r="D42" s="135">
        <f>SUM('профил правон'!D42,лагерь!D42,ОВЗ!D42,'200'!D42,'203'!D42,'410'!D42)</f>
        <v>0</v>
      </c>
      <c r="E42" s="135">
        <f>SUM('профил правон'!E42,лагерь!E42,ОВЗ!E42,'200'!E42,'203'!E42,'410'!E42)</f>
        <v>0</v>
      </c>
      <c r="F42" s="135">
        <f>SUM('профил правон'!F42,лагерь!F42,ОВЗ!F42,'200'!F42,'203'!F42,'410'!F42)</f>
        <v>0</v>
      </c>
      <c r="G42" s="100">
        <f>SUM('профил правон'!G42,лагерь!G42,ОВЗ!G42,'200'!G42,'203'!G42,'410'!G42)</f>
        <v>0</v>
      </c>
      <c r="H42" s="135"/>
      <c r="I42" s="135"/>
      <c r="J42" s="135"/>
      <c r="K42" s="100">
        <f>SUM('профил правон'!K42,лагерь!K42,ОВЗ!K42,'200'!K42,'203'!K42,'410'!K42)</f>
        <v>0</v>
      </c>
      <c r="L42" s="135">
        <f>SUM('профил правон'!L42,лагерь!L42,ОВЗ!L42,'200'!L42,'203'!L42,'410'!L42)</f>
        <v>0</v>
      </c>
      <c r="M42" s="135">
        <f>SUM('профил правон'!M42,лагерь!M42,ОВЗ!M42,'200'!M42,'203'!M42,'410'!M42)</f>
        <v>0</v>
      </c>
      <c r="N42" s="135">
        <f>SUM('профил правон'!N42,лагерь!N42,ОВЗ!N42,'200'!N42,'203'!N42,'410'!N42)</f>
        <v>0</v>
      </c>
      <c r="O42" s="100">
        <f>SUM('профил правон'!O42,лагерь!O42,ОВЗ!O42,'200'!O42,'203'!O42,'410'!O42)</f>
        <v>0</v>
      </c>
      <c r="P42" s="135">
        <f>SUM('профил правон'!P42,лагерь!P42,ОВЗ!P42,'200'!P42,'203'!P42,'410'!P42)</f>
        <v>0</v>
      </c>
      <c r="Q42" s="135">
        <f>SUM('профил правон'!Q42,лагерь!Q42,ОВЗ!Q42,'200'!Q42,'203'!Q42,'410'!Q42)</f>
        <v>0</v>
      </c>
      <c r="R42" s="135">
        <f>SUM('профил правон'!R42,лагерь!R42,ОВЗ!R42,'200'!R42,'203'!R42,'410'!R42)</f>
        <v>0</v>
      </c>
      <c r="S42" s="100">
        <f>SUM('профил правон'!S42,лагерь!S42,ОВЗ!S42,'200'!S42,'203'!S42,'410'!S42)</f>
        <v>0</v>
      </c>
    </row>
    <row r="43" spans="1:19" s="80" customFormat="1" ht="18.75">
      <c r="A43" s="74" t="s">
        <v>92</v>
      </c>
      <c r="B43" s="81" t="s">
        <v>31</v>
      </c>
      <c r="C43" s="82">
        <f>SUM(C14,C19,C27,C28,C30,C32,C35,C37)</f>
        <v>1959.3899999999999</v>
      </c>
      <c r="D43" s="82">
        <f aca="true" t="shared" si="3" ref="D43:S43">SUM(D14,D19,D27,D28,D30,D32,D35,D37)</f>
        <v>60.980000000000004</v>
      </c>
      <c r="E43" s="82">
        <f t="shared" si="3"/>
        <v>595.76</v>
      </c>
      <c r="F43" s="82">
        <f t="shared" si="3"/>
        <v>148.26</v>
      </c>
      <c r="G43" s="82">
        <f t="shared" si="3"/>
        <v>232.99999999999997</v>
      </c>
      <c r="H43" s="82">
        <f t="shared" si="3"/>
        <v>233.56</v>
      </c>
      <c r="I43" s="82">
        <f t="shared" si="3"/>
        <v>140.96</v>
      </c>
      <c r="J43" s="82">
        <f t="shared" si="3"/>
        <v>209.39</v>
      </c>
      <c r="K43" s="82">
        <f t="shared" si="3"/>
        <v>593.21</v>
      </c>
      <c r="L43" s="82">
        <f t="shared" si="3"/>
        <v>78.36</v>
      </c>
      <c r="M43" s="82">
        <f t="shared" si="3"/>
        <v>633.4200000000001</v>
      </c>
      <c r="N43" s="82">
        <f t="shared" si="3"/>
        <v>61.37</v>
      </c>
      <c r="O43" s="82">
        <f t="shared" si="3"/>
        <v>773.1500000000001</v>
      </c>
      <c r="P43" s="82">
        <f t="shared" si="3"/>
        <v>159.97</v>
      </c>
      <c r="Q43" s="82">
        <f t="shared" si="3"/>
        <v>101.67999999999999</v>
      </c>
      <c r="R43" s="82">
        <f t="shared" si="3"/>
        <v>98.38</v>
      </c>
      <c r="S43" s="82">
        <f t="shared" si="3"/>
        <v>360.03</v>
      </c>
    </row>
    <row r="44" spans="1:11" s="66" customFormat="1" ht="20.25" customHeight="1">
      <c r="A44" s="84"/>
      <c r="B44" s="85"/>
      <c r="C44" s="390" t="s">
        <v>52</v>
      </c>
      <c r="D44" s="390"/>
      <c r="E44" s="390"/>
      <c r="F44" s="390"/>
      <c r="G44" s="390"/>
      <c r="H44" s="390"/>
      <c r="I44" s="390"/>
      <c r="J44" s="86"/>
      <c r="K44" s="86"/>
    </row>
    <row r="45" spans="1:11" s="66" customFormat="1" ht="23.25" customHeight="1">
      <c r="A45" s="84"/>
      <c r="B45" s="85"/>
      <c r="C45" s="388" t="s">
        <v>53</v>
      </c>
      <c r="D45" s="388"/>
      <c r="E45" s="388"/>
      <c r="F45" s="388"/>
      <c r="G45" s="388"/>
      <c r="H45" s="388"/>
      <c r="I45" s="388"/>
      <c r="J45" s="388"/>
      <c r="K45" s="388"/>
    </row>
    <row r="46" spans="1:110" ht="22.5" customHeight="1">
      <c r="A46" s="88" t="s">
        <v>98</v>
      </c>
      <c r="C46" s="55"/>
      <c r="D46" s="55"/>
      <c r="E46" s="55" t="s">
        <v>100</v>
      </c>
      <c r="F46" s="55"/>
      <c r="G46" s="55" t="s">
        <v>253</v>
      </c>
      <c r="H46" s="55"/>
      <c r="I46" s="55"/>
      <c r="J46" s="55"/>
      <c r="K46" s="55"/>
      <c r="L46" s="55"/>
      <c r="M46" s="55"/>
      <c r="N46" s="55"/>
      <c r="O46" s="55"/>
      <c r="AS46" s="377"/>
      <c r="AT46" s="377"/>
      <c r="AU46" s="377"/>
      <c r="AV46" s="377"/>
      <c r="AW46" s="377"/>
      <c r="AX46" s="377"/>
      <c r="AY46" s="377"/>
      <c r="AZ46" s="377"/>
      <c r="BA46" s="377"/>
      <c r="BB46" s="377"/>
      <c r="BC46" s="377"/>
      <c r="BD46" s="377"/>
      <c r="BE46" s="377"/>
      <c r="BF46" s="377"/>
      <c r="BG46" s="377"/>
      <c r="BH46" s="377"/>
      <c r="BI46" s="377"/>
      <c r="BJ46" s="377"/>
      <c r="BK46" s="377"/>
      <c r="BL46" s="377"/>
      <c r="BM46" s="377"/>
      <c r="BN46" s="377"/>
      <c r="BO46" s="377"/>
      <c r="BP46" s="377"/>
      <c r="BQ46" s="377"/>
      <c r="BR46" s="377"/>
      <c r="BS46" s="377"/>
      <c r="BT46" s="377"/>
      <c r="BU46" s="377"/>
      <c r="BV46" s="377"/>
      <c r="BW46" s="377"/>
      <c r="BX46" s="377"/>
      <c r="BY46" s="377"/>
      <c r="BZ46" s="377"/>
      <c r="CA46" s="377"/>
      <c r="CB46" s="377"/>
      <c r="CC46" s="377"/>
      <c r="CD46" s="377"/>
      <c r="CE46" s="377"/>
      <c r="CF46" s="377"/>
      <c r="CG46" s="377"/>
      <c r="CH46" s="377"/>
      <c r="CI46" s="377"/>
      <c r="CJ46" s="377"/>
      <c r="CK46" s="377"/>
      <c r="CL46" s="377"/>
      <c r="CM46" s="377"/>
      <c r="CN46" s="377"/>
      <c r="CO46" s="377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5"/>
      <c r="DF46" s="115"/>
    </row>
    <row r="47" spans="3:108" ht="24" customHeight="1">
      <c r="C47" s="55"/>
      <c r="D47" s="55"/>
      <c r="E47" s="2" t="s">
        <v>0</v>
      </c>
      <c r="F47" s="87"/>
      <c r="G47" s="383" t="s">
        <v>1</v>
      </c>
      <c r="H47" s="383"/>
      <c r="I47" s="383"/>
      <c r="J47" s="55"/>
      <c r="K47" s="55"/>
      <c r="L47" s="55"/>
      <c r="M47" s="55"/>
      <c r="N47" s="55"/>
      <c r="O47" s="55"/>
      <c r="AS47" s="381"/>
      <c r="AT47" s="381"/>
      <c r="AU47" s="381"/>
      <c r="AV47" s="381"/>
      <c r="AW47" s="381"/>
      <c r="AX47" s="381"/>
      <c r="AY47" s="381"/>
      <c r="AZ47" s="381"/>
      <c r="BA47" s="381"/>
      <c r="BB47" s="381"/>
      <c r="BC47" s="381"/>
      <c r="BD47" s="381"/>
      <c r="BE47" s="381"/>
      <c r="BF47" s="381"/>
      <c r="BG47" s="381"/>
      <c r="BH47" s="381"/>
      <c r="BI47" s="381"/>
      <c r="BJ47" s="381"/>
      <c r="BK47" s="381"/>
      <c r="BL47" s="381"/>
      <c r="BM47" s="381"/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  <c r="CO47" s="381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</row>
    <row r="48" spans="1:108" ht="22.5" customHeight="1">
      <c r="A48" s="88" t="s">
        <v>99</v>
      </c>
      <c r="B48" s="55"/>
      <c r="D48" s="55"/>
      <c r="E48" s="55" t="s">
        <v>100</v>
      </c>
      <c r="F48" s="55"/>
      <c r="G48" s="55" t="s">
        <v>113</v>
      </c>
      <c r="H48" s="55"/>
      <c r="I48" s="55"/>
      <c r="J48" s="55"/>
      <c r="K48" s="55"/>
      <c r="L48" s="55"/>
      <c r="M48" s="55"/>
      <c r="N48" s="55"/>
      <c r="O48" s="55"/>
      <c r="AS48" s="377"/>
      <c r="AT48" s="377"/>
      <c r="AU48" s="377"/>
      <c r="AV48" s="377"/>
      <c r="AW48" s="377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377"/>
      <c r="BK48" s="377"/>
      <c r="BL48" s="377"/>
      <c r="BM48" s="377"/>
      <c r="BN48" s="377"/>
      <c r="BO48" s="377"/>
      <c r="BP48" s="377"/>
      <c r="BQ48" s="377"/>
      <c r="BR48" s="377"/>
      <c r="BS48" s="377"/>
      <c r="BT48" s="377"/>
      <c r="BU48" s="377"/>
      <c r="BV48" s="377"/>
      <c r="BW48" s="377"/>
      <c r="BX48" s="377"/>
      <c r="BY48" s="377"/>
      <c r="BZ48" s="377"/>
      <c r="CA48" s="377"/>
      <c r="CB48" s="377"/>
      <c r="CC48" s="377"/>
      <c r="CD48" s="377"/>
      <c r="CE48" s="377"/>
      <c r="CF48" s="377"/>
      <c r="CG48" s="377"/>
      <c r="CH48" s="377"/>
      <c r="CI48" s="377"/>
      <c r="CJ48" s="377"/>
      <c r="CK48" s="377"/>
      <c r="CL48" s="377"/>
      <c r="CM48" s="377"/>
      <c r="CN48" s="377"/>
      <c r="CO48" s="377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</row>
    <row r="49" spans="3:108" ht="29.25" customHeight="1">
      <c r="C49" s="55"/>
      <c r="D49" s="55"/>
      <c r="E49" s="2" t="s">
        <v>0</v>
      </c>
      <c r="F49" s="87"/>
      <c r="G49" s="383" t="s">
        <v>1</v>
      </c>
      <c r="H49" s="383"/>
      <c r="I49" s="383"/>
      <c r="J49" s="55"/>
      <c r="K49" s="55"/>
      <c r="L49" s="55"/>
      <c r="M49" s="55"/>
      <c r="N49" s="55"/>
      <c r="O49" s="55"/>
      <c r="AS49" s="381"/>
      <c r="AT49" s="381"/>
      <c r="AU49" s="381"/>
      <c r="AV49" s="381"/>
      <c r="AW49" s="381"/>
      <c r="AX49" s="381"/>
      <c r="AY49" s="381"/>
      <c r="AZ49" s="381"/>
      <c r="BA49" s="381"/>
      <c r="BB49" s="381"/>
      <c r="BC49" s="381"/>
      <c r="BD49" s="381"/>
      <c r="BE49" s="381"/>
      <c r="BF49" s="381"/>
      <c r="BG49" s="381"/>
      <c r="BH49" s="381"/>
      <c r="BI49" s="381"/>
      <c r="BJ49" s="381"/>
      <c r="BK49" s="381"/>
      <c r="BL49" s="381"/>
      <c r="BM49" s="381"/>
      <c r="BN49" s="381"/>
      <c r="BO49" s="381"/>
      <c r="BP49" s="381"/>
      <c r="BQ49" s="381"/>
      <c r="BR49" s="381"/>
      <c r="BS49" s="381"/>
      <c r="BT49" s="381"/>
      <c r="BU49" s="381"/>
      <c r="BV49" s="381"/>
      <c r="BW49" s="381"/>
      <c r="BX49" s="381"/>
      <c r="BY49" s="381"/>
      <c r="BZ49" s="381"/>
      <c r="CA49" s="381"/>
      <c r="CB49" s="381"/>
      <c r="CC49" s="381"/>
      <c r="CD49" s="381"/>
      <c r="CE49" s="381"/>
      <c r="CF49" s="381"/>
      <c r="CG49" s="381"/>
      <c r="CH49" s="381"/>
      <c r="CI49" s="381"/>
      <c r="CJ49" s="381"/>
      <c r="CK49" s="381"/>
      <c r="CL49" s="381"/>
      <c r="CM49" s="381"/>
      <c r="CN49" s="381"/>
      <c r="CO49" s="381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</row>
    <row r="50" spans="1:106" ht="37.5" customHeight="1">
      <c r="A50" s="382" t="s">
        <v>11</v>
      </c>
      <c r="B50" s="382"/>
      <c r="C50" s="382"/>
      <c r="D50" s="382"/>
      <c r="E50" s="3"/>
      <c r="F50" s="87"/>
      <c r="G50" s="391" t="s">
        <v>113</v>
      </c>
      <c r="H50" s="391"/>
      <c r="I50" s="391"/>
      <c r="O50" s="5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</row>
    <row r="51" spans="1:106" ht="18.75" customHeight="1">
      <c r="A51" s="382" t="s">
        <v>32</v>
      </c>
      <c r="B51" s="382"/>
      <c r="C51" s="1"/>
      <c r="D51" s="2"/>
      <c r="E51" s="2" t="s">
        <v>0</v>
      </c>
      <c r="F51" s="87"/>
      <c r="G51" s="391" t="s">
        <v>1</v>
      </c>
      <c r="H51" s="391"/>
      <c r="I51" s="391"/>
      <c r="O51" s="5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</row>
    <row r="52" spans="3:15" ht="18.75">
      <c r="C52" s="1"/>
      <c r="D52" s="1"/>
      <c r="E52" s="1"/>
      <c r="F52" s="2"/>
      <c r="G52" s="87"/>
      <c r="H52" s="2"/>
      <c r="I52" s="87"/>
      <c r="J52" s="383"/>
      <c r="K52" s="383"/>
      <c r="L52" s="55"/>
      <c r="M52" s="55"/>
      <c r="N52" s="55"/>
      <c r="O52" s="55"/>
    </row>
    <row r="53" spans="3:15" ht="18.75">
      <c r="C53" s="1"/>
      <c r="D53" s="1"/>
      <c r="E53" s="1"/>
      <c r="F53" s="2"/>
      <c r="G53" s="87"/>
      <c r="H53" s="2"/>
      <c r="I53" s="87"/>
      <c r="J53" s="2"/>
      <c r="K53" s="2"/>
      <c r="L53" s="55"/>
      <c r="M53" s="55"/>
      <c r="N53" s="55"/>
      <c r="O53" s="55"/>
    </row>
    <row r="54" spans="3:15" ht="18.75">
      <c r="C54" s="382"/>
      <c r="D54" s="382"/>
      <c r="E54" s="382"/>
      <c r="F54" s="382"/>
      <c r="G54" s="87"/>
      <c r="H54" s="4"/>
      <c r="I54" s="113"/>
      <c r="J54" s="4"/>
      <c r="K54" s="4"/>
      <c r="L54" s="55"/>
      <c r="M54" s="55"/>
      <c r="N54" s="55"/>
      <c r="O54" s="55"/>
    </row>
    <row r="55" spans="3:15" ht="18.75">
      <c r="C55" s="382"/>
      <c r="D55" s="382"/>
      <c r="E55" s="1"/>
      <c r="F55" s="2"/>
      <c r="G55" s="87"/>
      <c r="H55" s="2"/>
      <c r="I55" s="87"/>
      <c r="J55" s="383"/>
      <c r="K55" s="383"/>
      <c r="L55" s="55"/>
      <c r="M55" s="55"/>
      <c r="N55" s="55"/>
      <c r="O55" s="55"/>
    </row>
    <row r="56" spans="3:15" ht="18.75">
      <c r="C56" s="89"/>
      <c r="D56" s="89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3:15" ht="18.75">
      <c r="C57" s="89"/>
      <c r="D57" s="89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3:15" ht="18.75"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3:15" ht="18.75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3:15" ht="18.75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</sheetData>
  <sheetProtection/>
  <protectedRanges>
    <protectedRange password="CE28" sqref="L1:L2 A1:I2" name="Диапазон9"/>
    <protectedRange password="CE28" sqref="C43:S43" name="Диапазон7"/>
    <protectedRange password="CE28" sqref="C10:S12 G14:S42 E36:F42 E14:F15 E18:F18 D14:D42" name="Диапазон1"/>
    <protectedRange password="CE28" sqref="A46:A49" name="Диапазон8_2"/>
  </protectedRanges>
  <mergeCells count="28">
    <mergeCell ref="G50:I50"/>
    <mergeCell ref="A10:A12"/>
    <mergeCell ref="B10:B12"/>
    <mergeCell ref="C10:K11"/>
    <mergeCell ref="G49:I49"/>
    <mergeCell ref="G47:I47"/>
    <mergeCell ref="C55:D55"/>
    <mergeCell ref="J55:K55"/>
    <mergeCell ref="L10:S11"/>
    <mergeCell ref="C45:K45"/>
    <mergeCell ref="A50:D50"/>
    <mergeCell ref="A51:B51"/>
    <mergeCell ref="J52:K52"/>
    <mergeCell ref="C54:F54"/>
    <mergeCell ref="C44:I44"/>
    <mergeCell ref="G51:I51"/>
    <mergeCell ref="AS49:BL49"/>
    <mergeCell ref="BM49:CO49"/>
    <mergeCell ref="AS46:CO46"/>
    <mergeCell ref="AS47:BL47"/>
    <mergeCell ref="BM47:CO47"/>
    <mergeCell ref="J1:S1"/>
    <mergeCell ref="J2:S2"/>
    <mergeCell ref="J3:S3"/>
    <mergeCell ref="AS48:CO48"/>
    <mergeCell ref="C9:K9"/>
    <mergeCell ref="C8:K8"/>
    <mergeCell ref="O4:S4"/>
  </mergeCells>
  <printOptions/>
  <pageMargins left="0" right="0" top="0" bottom="0" header="0.18" footer="0.19"/>
  <pageSetup horizontalDpi="600" verticalDpi="6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">
    <tabColor indexed="13"/>
  </sheetPr>
  <dimension ref="A1:CP60"/>
  <sheetViews>
    <sheetView tabSelected="1" view="pageBreakPreview" zoomScale="80" zoomScaleNormal="75" zoomScaleSheetLayoutView="80" workbookViewId="0" topLeftCell="A1">
      <selection activeCell="A5" sqref="A5:C5"/>
    </sheetView>
  </sheetViews>
  <sheetFormatPr defaultColWidth="9.00390625" defaultRowHeight="12.75"/>
  <cols>
    <col min="1" max="1" width="8.75390625" style="88" customWidth="1"/>
    <col min="2" max="2" width="59.875" style="88" customWidth="1"/>
    <col min="3" max="3" width="31.75390625" style="88" customWidth="1"/>
    <col min="4" max="16384" width="9.125" style="55" customWidth="1"/>
  </cols>
  <sheetData>
    <row r="1" spans="1:6" s="122" customFormat="1" ht="15.75">
      <c r="A1" s="117"/>
      <c r="B1" s="118"/>
      <c r="C1" s="134" t="s">
        <v>101</v>
      </c>
      <c r="D1" s="120"/>
      <c r="E1" s="120"/>
      <c r="F1" s="120"/>
    </row>
    <row r="2" spans="1:3" s="122" customFormat="1" ht="15.75">
      <c r="A2" s="117"/>
      <c r="B2" s="123"/>
      <c r="C2" s="126" t="s">
        <v>12</v>
      </c>
    </row>
    <row r="3" spans="1:3" s="122" customFormat="1" ht="15.75">
      <c r="A3" s="127"/>
      <c r="B3" s="127"/>
      <c r="C3" s="126" t="s">
        <v>94</v>
      </c>
    </row>
    <row r="4" spans="1:3" s="122" customFormat="1" ht="15.75">
      <c r="A4" s="127"/>
      <c r="B4" s="126"/>
      <c r="C4" s="126" t="s">
        <v>282</v>
      </c>
    </row>
    <row r="5" spans="1:10" s="122" customFormat="1" ht="15.75">
      <c r="A5" s="404" t="s">
        <v>102</v>
      </c>
      <c r="B5" s="404"/>
      <c r="C5" s="404"/>
      <c r="D5" s="129"/>
      <c r="E5" s="129"/>
      <c r="F5" s="129"/>
      <c r="G5" s="129"/>
      <c r="H5" s="129"/>
      <c r="I5" s="129"/>
      <c r="J5" s="129"/>
    </row>
    <row r="6" spans="1:3" s="122" customFormat="1" ht="15.75">
      <c r="A6" s="405" t="s">
        <v>111</v>
      </c>
      <c r="B6" s="405"/>
      <c r="C6" s="405"/>
    </row>
    <row r="7" spans="1:3" s="122" customFormat="1" ht="15.75">
      <c r="A7" s="127"/>
      <c r="B7" s="128"/>
      <c r="C7" s="130"/>
    </row>
    <row r="8" spans="1:3" s="122" customFormat="1" ht="15.75">
      <c r="A8" s="406" t="s">
        <v>112</v>
      </c>
      <c r="B8" s="406"/>
      <c r="C8" s="406"/>
    </row>
    <row r="9" spans="1:3" s="122" customFormat="1" ht="15.75">
      <c r="A9" s="379" t="s">
        <v>13</v>
      </c>
      <c r="B9" s="379"/>
      <c r="C9" s="379"/>
    </row>
    <row r="10" spans="1:3" ht="19.5" customHeight="1">
      <c r="A10" s="393" t="s">
        <v>14</v>
      </c>
      <c r="B10" s="396" t="s">
        <v>2</v>
      </c>
      <c r="C10" s="399" t="s">
        <v>254</v>
      </c>
    </row>
    <row r="11" spans="1:3" ht="19.5" customHeight="1">
      <c r="A11" s="394"/>
      <c r="B11" s="397"/>
      <c r="C11" s="402"/>
    </row>
    <row r="12" spans="1:3" ht="19.5" customHeight="1">
      <c r="A12" s="395"/>
      <c r="B12" s="398"/>
      <c r="C12" s="400"/>
    </row>
    <row r="13" spans="1:3" s="61" customFormat="1" ht="15.75">
      <c r="A13" s="58">
        <v>1</v>
      </c>
      <c r="B13" s="58">
        <v>2</v>
      </c>
      <c r="C13" s="59">
        <v>3</v>
      </c>
    </row>
    <row r="14" spans="1:3" s="66" customFormat="1" ht="37.5" customHeight="1">
      <c r="A14" s="62">
        <v>1</v>
      </c>
      <c r="B14" s="63" t="s">
        <v>16</v>
      </c>
      <c r="C14" s="64">
        <f>C15+C16+C17+C18</f>
        <v>0</v>
      </c>
    </row>
    <row r="15" spans="1:10" s="66" customFormat="1" ht="18.75">
      <c r="A15" s="67" t="s">
        <v>17</v>
      </c>
      <c r="B15" s="68" t="s">
        <v>18</v>
      </c>
      <c r="C15" s="69"/>
      <c r="D15" s="71"/>
      <c r="E15" s="71"/>
      <c r="F15" s="71"/>
      <c r="G15" s="71"/>
      <c r="H15" s="71"/>
      <c r="I15" s="71"/>
      <c r="J15" s="71"/>
    </row>
    <row r="16" spans="1:10" s="66" customFormat="1" ht="18.75">
      <c r="A16" s="67" t="s">
        <v>19</v>
      </c>
      <c r="B16" s="68" t="s">
        <v>20</v>
      </c>
      <c r="C16" s="69"/>
      <c r="D16" s="71"/>
      <c r="E16" s="71"/>
      <c r="F16" s="71"/>
      <c r="G16" s="71"/>
      <c r="H16" s="71"/>
      <c r="I16" s="71"/>
      <c r="J16" s="71"/>
    </row>
    <row r="17" spans="1:3" s="66" customFormat="1" ht="56.25">
      <c r="A17" s="67"/>
      <c r="B17" s="68" t="s">
        <v>64</v>
      </c>
      <c r="C17" s="69"/>
    </row>
    <row r="18" spans="1:3" s="66" customFormat="1" ht="18.75">
      <c r="A18" s="67" t="s">
        <v>21</v>
      </c>
      <c r="B18" s="72" t="s">
        <v>22</v>
      </c>
      <c r="C18" s="69"/>
    </row>
    <row r="19" spans="1:3" s="66" customFormat="1" ht="18.75">
      <c r="A19" s="100" t="s">
        <v>75</v>
      </c>
      <c r="B19" s="101" t="s">
        <v>85</v>
      </c>
      <c r="C19" s="82">
        <f>C20+C21+C22</f>
        <v>0</v>
      </c>
    </row>
    <row r="20" spans="1:3" s="66" customFormat="1" ht="18.75">
      <c r="A20" s="76" t="s">
        <v>79</v>
      </c>
      <c r="B20" s="102" t="s">
        <v>78</v>
      </c>
      <c r="C20" s="78"/>
    </row>
    <row r="21" spans="1:3" s="66" customFormat="1" ht="18.75">
      <c r="A21" s="76" t="s">
        <v>80</v>
      </c>
      <c r="B21" s="102" t="s">
        <v>10</v>
      </c>
      <c r="C21" s="78"/>
    </row>
    <row r="22" spans="1:3" s="66" customFormat="1" ht="18.75">
      <c r="A22" s="76" t="s">
        <v>81</v>
      </c>
      <c r="B22" s="102" t="s">
        <v>86</v>
      </c>
      <c r="C22" s="78">
        <f>C24+C25+C26</f>
        <v>0</v>
      </c>
    </row>
    <row r="23" spans="1:3" s="66" customFormat="1" ht="18.75">
      <c r="A23" s="76"/>
      <c r="B23" s="103" t="s">
        <v>3</v>
      </c>
      <c r="C23" s="78"/>
    </row>
    <row r="24" spans="1:3" s="66" customFormat="1" ht="18.75">
      <c r="A24" s="76" t="s">
        <v>82</v>
      </c>
      <c r="B24" s="103" t="s">
        <v>56</v>
      </c>
      <c r="C24" s="78"/>
    </row>
    <row r="25" spans="1:3" s="66" customFormat="1" ht="18.75">
      <c r="A25" s="76" t="s">
        <v>83</v>
      </c>
      <c r="B25" s="103" t="s">
        <v>57</v>
      </c>
      <c r="C25" s="78"/>
    </row>
    <row r="26" spans="1:3" s="66" customFormat="1" ht="37.5" customHeight="1">
      <c r="A26" s="76" t="s">
        <v>84</v>
      </c>
      <c r="B26" s="103" t="s">
        <v>58</v>
      </c>
      <c r="C26" s="78"/>
    </row>
    <row r="27" spans="1:3" s="66" customFormat="1" ht="37.5">
      <c r="A27" s="74" t="s">
        <v>76</v>
      </c>
      <c r="B27" s="75" t="s">
        <v>65</v>
      </c>
      <c r="C27" s="82"/>
    </row>
    <row r="28" spans="1:3" s="66" customFormat="1" ht="37.5">
      <c r="A28" s="74" t="s">
        <v>23</v>
      </c>
      <c r="B28" s="75" t="s">
        <v>66</v>
      </c>
      <c r="C28" s="82"/>
    </row>
    <row r="29" spans="1:3" s="66" customFormat="1" ht="18.75">
      <c r="A29" s="76" t="s">
        <v>24</v>
      </c>
      <c r="B29" s="77" t="s">
        <v>67</v>
      </c>
      <c r="C29" s="78"/>
    </row>
    <row r="30" spans="1:3" s="66" customFormat="1" ht="18.75">
      <c r="A30" s="74" t="s">
        <v>25</v>
      </c>
      <c r="B30" s="75" t="s">
        <v>68</v>
      </c>
      <c r="C30" s="82"/>
    </row>
    <row r="31" spans="1:3" s="66" customFormat="1" ht="18.75">
      <c r="A31" s="74" t="s">
        <v>77</v>
      </c>
      <c r="B31" s="75" t="s">
        <v>95</v>
      </c>
      <c r="C31" s="82"/>
    </row>
    <row r="32" spans="1:3" s="66" customFormat="1" ht="18.75">
      <c r="A32" s="74" t="s">
        <v>26</v>
      </c>
      <c r="B32" s="75" t="s">
        <v>69</v>
      </c>
      <c r="C32" s="105"/>
    </row>
    <row r="33" spans="1:3" s="66" customFormat="1" ht="18.75">
      <c r="A33" s="76" t="s">
        <v>27</v>
      </c>
      <c r="B33" s="77" t="s">
        <v>70</v>
      </c>
      <c r="C33" s="106"/>
    </row>
    <row r="34" spans="1:3" s="66" customFormat="1" ht="37.5">
      <c r="A34" s="76" t="s">
        <v>87</v>
      </c>
      <c r="B34" s="77" t="s">
        <v>60</v>
      </c>
      <c r="C34" s="106"/>
    </row>
    <row r="35" spans="1:3" s="66" customFormat="1" ht="37.5">
      <c r="A35" s="74" t="s">
        <v>28</v>
      </c>
      <c r="B35" s="75" t="s">
        <v>71</v>
      </c>
      <c r="C35" s="105"/>
    </row>
    <row r="36" spans="1:3" s="66" customFormat="1" ht="56.25">
      <c r="A36" s="76" t="s">
        <v>29</v>
      </c>
      <c r="B36" s="77" t="s">
        <v>72</v>
      </c>
      <c r="C36" s="106"/>
    </row>
    <row r="37" spans="1:3" s="66" customFormat="1" ht="37.5">
      <c r="A37" s="74" t="s">
        <v>30</v>
      </c>
      <c r="B37" s="75" t="s">
        <v>73</v>
      </c>
      <c r="C37" s="105">
        <v>190</v>
      </c>
    </row>
    <row r="38" spans="1:3" s="66" customFormat="1" ht="18.75">
      <c r="A38" s="76" t="s">
        <v>88</v>
      </c>
      <c r="B38" s="77" t="s">
        <v>74</v>
      </c>
      <c r="C38" s="106"/>
    </row>
    <row r="39" spans="1:3" s="66" customFormat="1" ht="56.25">
      <c r="A39" s="76" t="s">
        <v>89</v>
      </c>
      <c r="B39" s="77" t="s">
        <v>59</v>
      </c>
      <c r="C39" s="106"/>
    </row>
    <row r="40" spans="1:3" s="66" customFormat="1" ht="37.5">
      <c r="A40" s="76" t="s">
        <v>90</v>
      </c>
      <c r="B40" s="77" t="s">
        <v>61</v>
      </c>
      <c r="C40" s="106"/>
    </row>
    <row r="41" spans="1:3" s="66" customFormat="1" ht="18.75">
      <c r="A41" s="76" t="s">
        <v>91</v>
      </c>
      <c r="B41" s="77" t="s">
        <v>62</v>
      </c>
      <c r="C41" s="106">
        <v>190</v>
      </c>
    </row>
    <row r="42" spans="1:3" s="66" customFormat="1" ht="18.75">
      <c r="A42" s="76" t="s">
        <v>96</v>
      </c>
      <c r="B42" s="77" t="s">
        <v>97</v>
      </c>
      <c r="C42" s="106"/>
    </row>
    <row r="43" spans="1:3" s="80" customFormat="1" ht="18.75">
      <c r="A43" s="74" t="s">
        <v>92</v>
      </c>
      <c r="B43" s="81" t="s">
        <v>31</v>
      </c>
      <c r="C43" s="64">
        <f>C14+C19+C27+C28+C30+C31+C32+C35+C37</f>
        <v>190</v>
      </c>
    </row>
    <row r="44" spans="1:3" s="66" customFormat="1" ht="20.25" customHeight="1">
      <c r="A44" s="84"/>
      <c r="B44" s="85"/>
      <c r="C44" s="133" t="s">
        <v>52</v>
      </c>
    </row>
    <row r="45" spans="1:3" s="66" customFormat="1" ht="23.25" customHeight="1">
      <c r="A45" s="403" t="s">
        <v>53</v>
      </c>
      <c r="B45" s="403"/>
      <c r="C45" s="403"/>
    </row>
    <row r="46" spans="1:94" ht="22.5" customHeight="1">
      <c r="A46" s="88" t="s">
        <v>255</v>
      </c>
      <c r="C46" s="55"/>
      <c r="AC46" s="377"/>
      <c r="AD46" s="377"/>
      <c r="AE46" s="377"/>
      <c r="AF46" s="377"/>
      <c r="AG46" s="377"/>
      <c r="AH46" s="377"/>
      <c r="AI46" s="377"/>
      <c r="AJ46" s="377"/>
      <c r="AK46" s="377"/>
      <c r="AL46" s="377"/>
      <c r="AM46" s="377"/>
      <c r="AN46" s="377"/>
      <c r="AO46" s="377"/>
      <c r="AP46" s="377"/>
      <c r="AQ46" s="377"/>
      <c r="AR46" s="377"/>
      <c r="AS46" s="377"/>
      <c r="AT46" s="377"/>
      <c r="AU46" s="377"/>
      <c r="AV46" s="377"/>
      <c r="AW46" s="377"/>
      <c r="AX46" s="377"/>
      <c r="AY46" s="377"/>
      <c r="AZ46" s="377"/>
      <c r="BA46" s="377"/>
      <c r="BB46" s="377"/>
      <c r="BC46" s="377"/>
      <c r="BD46" s="377"/>
      <c r="BE46" s="377"/>
      <c r="BF46" s="377"/>
      <c r="BG46" s="377"/>
      <c r="BH46" s="377"/>
      <c r="BI46" s="377"/>
      <c r="BJ46" s="377"/>
      <c r="BK46" s="377"/>
      <c r="BL46" s="377"/>
      <c r="BM46" s="377"/>
      <c r="BN46" s="377"/>
      <c r="BO46" s="377"/>
      <c r="BP46" s="377"/>
      <c r="BQ46" s="377"/>
      <c r="BR46" s="377"/>
      <c r="BS46" s="377"/>
      <c r="BT46" s="377"/>
      <c r="BU46" s="377"/>
      <c r="BV46" s="377"/>
      <c r="BW46" s="377"/>
      <c r="BX46" s="377"/>
      <c r="BY46" s="377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5"/>
      <c r="CP46" s="115"/>
    </row>
    <row r="47" spans="3:92" ht="24" customHeight="1">
      <c r="C47" s="55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1"/>
      <c r="AO47" s="381"/>
      <c r="AP47" s="381"/>
      <c r="AQ47" s="381"/>
      <c r="AR47" s="381"/>
      <c r="AS47" s="381"/>
      <c r="AT47" s="381"/>
      <c r="AU47" s="381"/>
      <c r="AV47" s="381"/>
      <c r="AW47" s="381"/>
      <c r="AX47" s="381"/>
      <c r="AY47" s="381"/>
      <c r="AZ47" s="381"/>
      <c r="BA47" s="381"/>
      <c r="BB47" s="381"/>
      <c r="BC47" s="381"/>
      <c r="BD47" s="381"/>
      <c r="BE47" s="381"/>
      <c r="BF47" s="381"/>
      <c r="BG47" s="381"/>
      <c r="BH47" s="381"/>
      <c r="BI47" s="381"/>
      <c r="BJ47" s="381"/>
      <c r="BK47" s="381"/>
      <c r="BL47" s="381"/>
      <c r="BM47" s="381"/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</row>
    <row r="48" spans="1:92" ht="22.5" customHeight="1">
      <c r="A48" s="88" t="s">
        <v>103</v>
      </c>
      <c r="B48" s="55"/>
      <c r="C48" s="204" t="s">
        <v>113</v>
      </c>
      <c r="AC48" s="377"/>
      <c r="AD48" s="377"/>
      <c r="AE48" s="377"/>
      <c r="AF48" s="377"/>
      <c r="AG48" s="377"/>
      <c r="AH48" s="377"/>
      <c r="AI48" s="377"/>
      <c r="AJ48" s="377"/>
      <c r="AK48" s="377"/>
      <c r="AL48" s="377"/>
      <c r="AM48" s="377"/>
      <c r="AN48" s="377"/>
      <c r="AO48" s="377"/>
      <c r="AP48" s="377"/>
      <c r="AQ48" s="377"/>
      <c r="AR48" s="377"/>
      <c r="AS48" s="377"/>
      <c r="AT48" s="377"/>
      <c r="AU48" s="377"/>
      <c r="AV48" s="377"/>
      <c r="AW48" s="377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377"/>
      <c r="BK48" s="377"/>
      <c r="BL48" s="377"/>
      <c r="BM48" s="377"/>
      <c r="BN48" s="377"/>
      <c r="BO48" s="377"/>
      <c r="BP48" s="377"/>
      <c r="BQ48" s="377"/>
      <c r="BR48" s="377"/>
      <c r="BS48" s="377"/>
      <c r="BT48" s="377"/>
      <c r="BU48" s="377"/>
      <c r="BV48" s="377"/>
      <c r="BW48" s="377"/>
      <c r="BX48" s="377"/>
      <c r="BY48" s="377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</row>
    <row r="49" spans="3:92" ht="29.25" customHeight="1">
      <c r="C49" s="55"/>
      <c r="AC49" s="381"/>
      <c r="AD49" s="381"/>
      <c r="AE49" s="381"/>
      <c r="AF49" s="381"/>
      <c r="AG49" s="381"/>
      <c r="AH49" s="381"/>
      <c r="AI49" s="381"/>
      <c r="AJ49" s="381"/>
      <c r="AK49" s="381"/>
      <c r="AL49" s="381"/>
      <c r="AM49" s="381"/>
      <c r="AN49" s="381"/>
      <c r="AO49" s="381"/>
      <c r="AP49" s="381"/>
      <c r="AQ49" s="381"/>
      <c r="AR49" s="381"/>
      <c r="AS49" s="381"/>
      <c r="AT49" s="381"/>
      <c r="AU49" s="381"/>
      <c r="AV49" s="381"/>
      <c r="AW49" s="381"/>
      <c r="AX49" s="381"/>
      <c r="AY49" s="381"/>
      <c r="AZ49" s="381"/>
      <c r="BA49" s="381"/>
      <c r="BB49" s="381"/>
      <c r="BC49" s="381"/>
      <c r="BD49" s="381"/>
      <c r="BE49" s="381"/>
      <c r="BF49" s="381"/>
      <c r="BG49" s="381"/>
      <c r="BH49" s="381"/>
      <c r="BI49" s="381"/>
      <c r="BJ49" s="381"/>
      <c r="BK49" s="381"/>
      <c r="BL49" s="381"/>
      <c r="BM49" s="381"/>
      <c r="BN49" s="381"/>
      <c r="BO49" s="381"/>
      <c r="BP49" s="381"/>
      <c r="BQ49" s="381"/>
      <c r="BR49" s="381"/>
      <c r="BS49" s="381"/>
      <c r="BT49" s="381"/>
      <c r="BU49" s="381"/>
      <c r="BV49" s="381"/>
      <c r="BW49" s="381"/>
      <c r="BX49" s="381"/>
      <c r="BY49" s="381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</row>
    <row r="50" spans="1:90" ht="18.75">
      <c r="A50" s="382" t="s">
        <v>250</v>
      </c>
      <c r="B50" s="382"/>
      <c r="C50" s="382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</row>
    <row r="51" spans="1:90" ht="18.75" customHeight="1">
      <c r="A51" s="382" t="s">
        <v>117</v>
      </c>
      <c r="B51" s="382"/>
      <c r="C51" s="1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</row>
    <row r="52" ht="18.75">
      <c r="C52" s="1"/>
    </row>
    <row r="53" ht="18.75">
      <c r="C53" s="1"/>
    </row>
    <row r="54" ht="18.75">
      <c r="C54" s="132"/>
    </row>
    <row r="55" ht="18.75">
      <c r="C55" s="132"/>
    </row>
    <row r="56" ht="18.75">
      <c r="C56" s="89"/>
    </row>
    <row r="57" ht="18.75">
      <c r="C57" s="89"/>
    </row>
    <row r="58" ht="18.75">
      <c r="C58" s="55"/>
    </row>
    <row r="59" ht="18.75">
      <c r="C59" s="55"/>
    </row>
    <row r="60" ht="18.75">
      <c r="C60" s="55"/>
    </row>
  </sheetData>
  <sheetProtection/>
  <protectedRanges>
    <protectedRange password="CE28" sqref="A1:B2" name="Диапазон9"/>
    <protectedRange password="CE28" sqref="C10:C12" name="Диапазон1"/>
    <protectedRange password="CE28" sqref="A46:A49" name="Диапазон8_2"/>
  </protectedRanges>
  <mergeCells count="16">
    <mergeCell ref="A5:C5"/>
    <mergeCell ref="A6:C6"/>
    <mergeCell ref="A8:C8"/>
    <mergeCell ref="A9:C9"/>
    <mergeCell ref="AC49:AV49"/>
    <mergeCell ref="AW49:BY49"/>
    <mergeCell ref="AC46:BY46"/>
    <mergeCell ref="AC47:AV47"/>
    <mergeCell ref="AW47:BY47"/>
    <mergeCell ref="AC48:BY48"/>
    <mergeCell ref="A50:C50"/>
    <mergeCell ref="A51:B51"/>
    <mergeCell ref="A10:A12"/>
    <mergeCell ref="B10:B12"/>
    <mergeCell ref="C10:C12"/>
    <mergeCell ref="A45:C45"/>
  </mergeCells>
  <printOptions/>
  <pageMargins left="0" right="0" top="0" bottom="0" header="0.18" footer="0.19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24"/>
  <sheetViews>
    <sheetView view="pageBreakPreview" zoomScaleSheetLayoutView="100" workbookViewId="0" topLeftCell="A1">
      <selection activeCell="BU25" sqref="BU25"/>
    </sheetView>
  </sheetViews>
  <sheetFormatPr defaultColWidth="9.00390625" defaultRowHeight="12.75"/>
  <cols>
    <col min="1" max="16384" width="0.875" style="107" customWidth="1"/>
  </cols>
  <sheetData>
    <row r="1" ht="3" customHeight="1"/>
    <row r="2" spans="1:108" ht="16.5" customHeight="1">
      <c r="A2" s="263" t="s">
        <v>153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</row>
    <row r="3" ht="7.5" customHeight="1"/>
    <row r="4" spans="1:108" ht="15">
      <c r="A4" s="268" t="s">
        <v>2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70"/>
      <c r="BU4" s="268" t="s">
        <v>154</v>
      </c>
      <c r="BV4" s="269"/>
      <c r="BW4" s="269"/>
      <c r="BX4" s="269"/>
      <c r="BY4" s="269"/>
      <c r="BZ4" s="269"/>
      <c r="CA4" s="269"/>
      <c r="CB4" s="269"/>
      <c r="CC4" s="269"/>
      <c r="CD4" s="269"/>
      <c r="CE4" s="269"/>
      <c r="CF4" s="269"/>
      <c r="CG4" s="269"/>
      <c r="CH4" s="269"/>
      <c r="CI4" s="269"/>
      <c r="CJ4" s="269"/>
      <c r="CK4" s="269"/>
      <c r="CL4" s="269"/>
      <c r="CM4" s="269"/>
      <c r="CN4" s="269"/>
      <c r="CO4" s="269"/>
      <c r="CP4" s="269"/>
      <c r="CQ4" s="269"/>
      <c r="CR4" s="269"/>
      <c r="CS4" s="269"/>
      <c r="CT4" s="269"/>
      <c r="CU4" s="269"/>
      <c r="CV4" s="269"/>
      <c r="CW4" s="269"/>
      <c r="CX4" s="269"/>
      <c r="CY4" s="269"/>
      <c r="CZ4" s="269"/>
      <c r="DA4" s="269"/>
      <c r="DB4" s="269"/>
      <c r="DC4" s="269"/>
      <c r="DD4" s="270"/>
    </row>
    <row r="5" spans="1:108" s="146" customFormat="1" ht="15" customHeight="1">
      <c r="A5" s="174"/>
      <c r="B5" s="260" t="s">
        <v>155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71"/>
      <c r="BU5" s="272">
        <v>23227.9</v>
      </c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4"/>
    </row>
    <row r="6" spans="1:108" ht="15">
      <c r="A6" s="175"/>
      <c r="B6" s="264" t="s">
        <v>156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5"/>
      <c r="BU6" s="257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9"/>
    </row>
    <row r="7" spans="1:108" ht="30" customHeight="1">
      <c r="A7" s="176"/>
      <c r="B7" s="266" t="s">
        <v>157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7"/>
      <c r="BU7" s="257">
        <v>18512.7</v>
      </c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9"/>
    </row>
    <row r="8" spans="1:108" ht="15">
      <c r="A8" s="175"/>
      <c r="B8" s="275" t="s">
        <v>3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6"/>
      <c r="BU8" s="257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9"/>
    </row>
    <row r="9" spans="1:108" ht="28.5" customHeight="1">
      <c r="A9" s="176"/>
      <c r="B9" s="266" t="s">
        <v>158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7"/>
      <c r="BU9" s="257">
        <v>18512.7</v>
      </c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9"/>
    </row>
    <row r="10" spans="1:108" ht="31.5" customHeight="1">
      <c r="A10" s="176"/>
      <c r="B10" s="266" t="s">
        <v>159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7"/>
      <c r="BU10" s="277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9"/>
    </row>
    <row r="11" spans="1:108" ht="45" customHeight="1">
      <c r="A11" s="176"/>
      <c r="B11" s="266" t="s">
        <v>160</v>
      </c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7"/>
      <c r="BU11" s="277"/>
      <c r="BV11" s="278"/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9"/>
    </row>
    <row r="12" spans="1:108" ht="30" customHeight="1">
      <c r="A12" s="176"/>
      <c r="B12" s="266" t="s">
        <v>161</v>
      </c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7"/>
      <c r="BU12" s="277">
        <v>9046.5</v>
      </c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9"/>
    </row>
    <row r="13" spans="1:108" ht="30" customHeight="1">
      <c r="A13" s="176"/>
      <c r="B13" s="266" t="s">
        <v>162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7"/>
      <c r="BU13" s="277">
        <v>4871.9</v>
      </c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9"/>
    </row>
    <row r="14" spans="1:108" ht="15">
      <c r="A14" s="180"/>
      <c r="B14" s="275" t="s">
        <v>3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6"/>
      <c r="BU14" s="277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9"/>
    </row>
    <row r="15" spans="1:108" ht="30" customHeight="1">
      <c r="A15" s="176"/>
      <c r="B15" s="266" t="s">
        <v>163</v>
      </c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7"/>
      <c r="BU15" s="277">
        <v>2867</v>
      </c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9"/>
    </row>
    <row r="16" spans="1:108" ht="15">
      <c r="A16" s="176"/>
      <c r="B16" s="266" t="s">
        <v>164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7"/>
      <c r="BU16" s="277">
        <v>201.97</v>
      </c>
      <c r="BV16" s="278"/>
      <c r="BW16" s="278"/>
      <c r="BX16" s="278"/>
      <c r="BY16" s="278"/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9"/>
    </row>
    <row r="17" spans="1:108" s="146" customFormat="1" ht="20.25" customHeight="1">
      <c r="A17" s="174"/>
      <c r="B17" s="260" t="s">
        <v>165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2"/>
      <c r="BU17" s="282">
        <v>11.6</v>
      </c>
      <c r="BV17" s="283"/>
      <c r="BW17" s="283"/>
      <c r="BX17" s="283"/>
      <c r="BY17" s="283"/>
      <c r="BZ17" s="283"/>
      <c r="CA17" s="283"/>
      <c r="CB17" s="283"/>
      <c r="CC17" s="283"/>
      <c r="CD17" s="283"/>
      <c r="CE17" s="283"/>
      <c r="CF17" s="283"/>
      <c r="CG17" s="283"/>
      <c r="CH17" s="283"/>
      <c r="CI17" s="283"/>
      <c r="CJ17" s="283"/>
      <c r="CK17" s="283"/>
      <c r="CL17" s="283"/>
      <c r="CM17" s="283"/>
      <c r="CN17" s="283"/>
      <c r="CO17" s="283"/>
      <c r="CP17" s="283"/>
      <c r="CQ17" s="283"/>
      <c r="CR17" s="283"/>
      <c r="CS17" s="283"/>
      <c r="CT17" s="283"/>
      <c r="CU17" s="283"/>
      <c r="CV17" s="283"/>
      <c r="CW17" s="283"/>
      <c r="CX17" s="283"/>
      <c r="CY17" s="283"/>
      <c r="CZ17" s="283"/>
      <c r="DA17" s="283"/>
      <c r="DB17" s="283"/>
      <c r="DC17" s="283"/>
      <c r="DD17" s="284"/>
    </row>
    <row r="18" spans="1:108" ht="15">
      <c r="A18" s="175"/>
      <c r="B18" s="264" t="s">
        <v>156</v>
      </c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5"/>
      <c r="BU18" s="277"/>
      <c r="BV18" s="278"/>
      <c r="BW18" s="278"/>
      <c r="BX18" s="278"/>
      <c r="BY18" s="278"/>
      <c r="BZ18" s="278"/>
      <c r="CA18" s="278"/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78"/>
      <c r="CN18" s="278"/>
      <c r="CO18" s="278"/>
      <c r="CP18" s="278"/>
      <c r="CQ18" s="278"/>
      <c r="CR18" s="278"/>
      <c r="CS18" s="278"/>
      <c r="CT18" s="278"/>
      <c r="CU18" s="278"/>
      <c r="CV18" s="278"/>
      <c r="CW18" s="278"/>
      <c r="CX18" s="278"/>
      <c r="CY18" s="278"/>
      <c r="CZ18" s="278"/>
      <c r="DA18" s="278"/>
      <c r="DB18" s="278"/>
      <c r="DC18" s="278"/>
      <c r="DD18" s="279"/>
    </row>
    <row r="19" spans="1:108" ht="48.75" customHeight="1">
      <c r="A19" s="181"/>
      <c r="B19" s="280" t="s">
        <v>166</v>
      </c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280"/>
      <c r="BK19" s="280"/>
      <c r="BL19" s="280"/>
      <c r="BM19" s="280"/>
      <c r="BN19" s="280"/>
      <c r="BO19" s="280"/>
      <c r="BP19" s="280"/>
      <c r="BQ19" s="280"/>
      <c r="BR19" s="280"/>
      <c r="BS19" s="280"/>
      <c r="BT19" s="281"/>
      <c r="BU19" s="277"/>
      <c r="BV19" s="278"/>
      <c r="BW19" s="278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78"/>
      <c r="CN19" s="278"/>
      <c r="CO19" s="278"/>
      <c r="CP19" s="278"/>
      <c r="CQ19" s="278"/>
      <c r="CR19" s="278"/>
      <c r="CS19" s="278"/>
      <c r="CT19" s="278"/>
      <c r="CU19" s="278"/>
      <c r="CV19" s="278"/>
      <c r="CW19" s="278"/>
      <c r="CX19" s="278"/>
      <c r="CY19" s="278"/>
      <c r="CZ19" s="278"/>
      <c r="DA19" s="278"/>
      <c r="DB19" s="278"/>
      <c r="DC19" s="278"/>
      <c r="DD19" s="279"/>
    </row>
    <row r="20" spans="1:108" ht="45.75" customHeight="1">
      <c r="A20" s="176"/>
      <c r="B20" s="266" t="s">
        <v>167</v>
      </c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7"/>
      <c r="BU20" s="277">
        <v>11.6</v>
      </c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9"/>
    </row>
    <row r="21" spans="1:108" s="146" customFormat="1" ht="15" customHeight="1">
      <c r="A21" s="174"/>
      <c r="B21" s="260" t="s">
        <v>168</v>
      </c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71"/>
      <c r="BU21" s="277">
        <v>12.9</v>
      </c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9"/>
    </row>
    <row r="22" spans="1:108" ht="15" customHeight="1">
      <c r="A22" s="182"/>
      <c r="B22" s="264" t="s">
        <v>156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5"/>
      <c r="BU22" s="277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279"/>
    </row>
    <row r="23" spans="1:108" ht="31.5" customHeight="1">
      <c r="A23" s="176"/>
      <c r="B23" s="266" t="s">
        <v>169</v>
      </c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7"/>
      <c r="BU23" s="277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9"/>
    </row>
    <row r="24" spans="1:108" ht="47.25" customHeight="1">
      <c r="A24" s="176"/>
      <c r="B24" s="266" t="s">
        <v>170</v>
      </c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7"/>
      <c r="BU24" s="277">
        <v>12.9</v>
      </c>
      <c r="BV24" s="278"/>
      <c r="BW24" s="278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/>
      <c r="CP24" s="278"/>
      <c r="CQ24" s="278"/>
      <c r="CR24" s="278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9"/>
    </row>
  </sheetData>
  <mergeCells count="43">
    <mergeCell ref="BU20:DD20"/>
    <mergeCell ref="BU21:DD21"/>
    <mergeCell ref="BU22:DD22"/>
    <mergeCell ref="BU7:DD7"/>
    <mergeCell ref="BU8:DD8"/>
    <mergeCell ref="BU18:DD18"/>
    <mergeCell ref="BU19:DD19"/>
    <mergeCell ref="BU17:DD17"/>
    <mergeCell ref="BU12:DD12"/>
    <mergeCell ref="B23:BT23"/>
    <mergeCell ref="BU23:DD23"/>
    <mergeCell ref="B24:BT24"/>
    <mergeCell ref="BU24:DD24"/>
    <mergeCell ref="B18:BT18"/>
    <mergeCell ref="B20:BT20"/>
    <mergeCell ref="B19:BT19"/>
    <mergeCell ref="B22:BT22"/>
    <mergeCell ref="B21:BT21"/>
    <mergeCell ref="B15:BT15"/>
    <mergeCell ref="BU15:DD15"/>
    <mergeCell ref="B14:BT14"/>
    <mergeCell ref="BU13:DD13"/>
    <mergeCell ref="BU14:DD14"/>
    <mergeCell ref="BU5:DD5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2:BT12"/>
    <mergeCell ref="BU6:DD6"/>
    <mergeCell ref="B17:BT17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W100"/>
  <sheetViews>
    <sheetView view="pageBreakPreview" zoomScaleSheetLayoutView="100" workbookViewId="0" topLeftCell="A74">
      <selection activeCell="AT99" sqref="AT99"/>
    </sheetView>
  </sheetViews>
  <sheetFormatPr defaultColWidth="9.00390625" defaultRowHeight="12.75"/>
  <cols>
    <col min="1" max="1" width="4.25390625" style="107" customWidth="1"/>
    <col min="2" max="43" width="0.875" style="107" customWidth="1"/>
    <col min="44" max="45" width="3.125" style="107" customWidth="1"/>
    <col min="46" max="76" width="0.875" style="107" customWidth="1"/>
    <col min="77" max="80" width="0.875" style="107" hidden="1" customWidth="1"/>
    <col min="81" max="108" width="0.875" style="107" customWidth="1"/>
    <col min="109" max="109" width="3.25390625" style="107" customWidth="1"/>
    <col min="110" max="16384" width="0.875" style="107" customWidth="1"/>
  </cols>
  <sheetData>
    <row r="1" spans="70:110" ht="14.25" customHeight="1"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14"/>
      <c r="CK1" s="314"/>
      <c r="CL1" s="314"/>
      <c r="CM1" s="314"/>
      <c r="CN1" s="314"/>
      <c r="CO1" s="314"/>
      <c r="CP1" s="314"/>
      <c r="CQ1" s="314"/>
      <c r="CR1" s="314"/>
      <c r="CS1" s="314"/>
      <c r="CT1" s="314"/>
      <c r="CU1" s="314"/>
      <c r="CV1" s="314"/>
      <c r="CW1" s="314"/>
      <c r="CX1" s="314"/>
      <c r="CY1" s="314"/>
      <c r="CZ1" s="314"/>
      <c r="DA1" s="314"/>
      <c r="DB1" s="314"/>
      <c r="DC1" s="314"/>
      <c r="DD1" s="314"/>
      <c r="DE1" s="314"/>
      <c r="DF1" s="314"/>
    </row>
    <row r="2" spans="41:110" ht="12" customHeight="1"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4"/>
      <c r="CD2" s="314"/>
      <c r="CE2" s="314"/>
      <c r="CF2" s="314"/>
      <c r="CG2" s="314"/>
      <c r="CH2" s="314"/>
      <c r="CI2" s="314"/>
      <c r="CJ2" s="314"/>
      <c r="CK2" s="314"/>
      <c r="CL2" s="314"/>
      <c r="CM2" s="314"/>
      <c r="CN2" s="314"/>
      <c r="CO2" s="314"/>
      <c r="CP2" s="314"/>
      <c r="CQ2" s="314"/>
      <c r="CR2" s="314"/>
      <c r="CS2" s="314"/>
      <c r="CT2" s="314"/>
      <c r="CU2" s="314"/>
      <c r="CV2" s="314"/>
      <c r="CW2" s="314"/>
      <c r="CX2" s="314"/>
      <c r="CY2" s="314"/>
      <c r="CZ2" s="314"/>
      <c r="DA2" s="314"/>
      <c r="DB2" s="314"/>
      <c r="DC2" s="314"/>
      <c r="DD2" s="314"/>
      <c r="DE2" s="314"/>
      <c r="DF2" s="314"/>
    </row>
    <row r="3" spans="1:113" s="146" customFormat="1" ht="15.75" customHeight="1">
      <c r="A3" s="323" t="s">
        <v>171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3"/>
      <c r="CK3" s="323"/>
      <c r="CL3" s="323"/>
      <c r="CM3" s="323"/>
      <c r="CN3" s="323"/>
      <c r="CO3" s="323"/>
      <c r="CP3" s="323"/>
      <c r="CQ3" s="323"/>
      <c r="CR3" s="323"/>
      <c r="CS3" s="323"/>
      <c r="CT3" s="323"/>
      <c r="CU3" s="323"/>
      <c r="CV3" s="323"/>
      <c r="CW3" s="323"/>
      <c r="CX3" s="323"/>
      <c r="CY3" s="323"/>
      <c r="CZ3" s="323"/>
      <c r="DA3" s="323"/>
      <c r="DB3" s="323"/>
      <c r="DC3" s="323"/>
      <c r="DD3" s="323"/>
      <c r="DE3" s="323"/>
      <c r="DF3" s="323"/>
      <c r="DG3" s="183"/>
      <c r="DH3" s="183"/>
      <c r="DI3" s="183"/>
    </row>
    <row r="4" spans="1:113" ht="7.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09"/>
      <c r="DH4" s="109"/>
      <c r="DI4" s="109"/>
    </row>
    <row r="5" spans="1:113" ht="15" customHeight="1">
      <c r="A5" s="315" t="s">
        <v>2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7"/>
      <c r="AT5" s="315" t="s">
        <v>172</v>
      </c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7"/>
      <c r="BK5" s="321" t="s">
        <v>173</v>
      </c>
      <c r="BL5" s="322"/>
      <c r="BM5" s="322"/>
      <c r="BN5" s="322"/>
      <c r="BO5" s="322"/>
      <c r="BP5" s="322"/>
      <c r="BQ5" s="322"/>
      <c r="BR5" s="322"/>
      <c r="BS5" s="322"/>
      <c r="BT5" s="322"/>
      <c r="BU5" s="322"/>
      <c r="BV5" s="322"/>
      <c r="BW5" s="322"/>
      <c r="BX5" s="310"/>
      <c r="BY5" s="310"/>
      <c r="BZ5" s="310"/>
      <c r="CA5" s="310"/>
      <c r="CB5" s="310"/>
      <c r="CC5" s="309" t="s">
        <v>174</v>
      </c>
      <c r="CD5" s="310"/>
      <c r="CE5" s="310"/>
      <c r="CF5" s="310"/>
      <c r="CG5" s="310"/>
      <c r="CH5" s="310"/>
      <c r="CI5" s="310"/>
      <c r="CJ5" s="310"/>
      <c r="CK5" s="310"/>
      <c r="CL5" s="310"/>
      <c r="CM5" s="310"/>
      <c r="CN5" s="310"/>
      <c r="CO5" s="310"/>
      <c r="CP5" s="310"/>
      <c r="CQ5" s="310"/>
      <c r="CR5" s="321" t="s">
        <v>175</v>
      </c>
      <c r="CS5" s="322"/>
      <c r="CT5" s="322"/>
      <c r="CU5" s="322"/>
      <c r="CV5" s="322"/>
      <c r="CW5" s="322"/>
      <c r="CX5" s="322"/>
      <c r="CY5" s="322"/>
      <c r="CZ5" s="322"/>
      <c r="DA5" s="322"/>
      <c r="DB5" s="322"/>
      <c r="DC5" s="322"/>
      <c r="DD5" s="322"/>
      <c r="DE5" s="322"/>
      <c r="DF5" s="324"/>
      <c r="DG5" s="109"/>
      <c r="DH5" s="109"/>
      <c r="DI5" s="109"/>
    </row>
    <row r="6" spans="1:110" ht="74.25" customHeight="1">
      <c r="A6" s="318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20"/>
      <c r="AT6" s="318"/>
      <c r="AU6" s="319"/>
      <c r="AV6" s="319"/>
      <c r="AW6" s="319"/>
      <c r="AX6" s="319"/>
      <c r="AY6" s="319"/>
      <c r="AZ6" s="319"/>
      <c r="BA6" s="319"/>
      <c r="BB6" s="319"/>
      <c r="BC6" s="319"/>
      <c r="BD6" s="319"/>
      <c r="BE6" s="319"/>
      <c r="BF6" s="319"/>
      <c r="BG6" s="319"/>
      <c r="BH6" s="319"/>
      <c r="BI6" s="319"/>
      <c r="BJ6" s="320"/>
      <c r="BK6" s="311"/>
      <c r="BL6" s="312"/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1"/>
      <c r="CD6" s="312"/>
      <c r="CE6" s="312"/>
      <c r="CF6" s="312"/>
      <c r="CG6" s="312"/>
      <c r="CH6" s="312"/>
      <c r="CI6" s="312"/>
      <c r="CJ6" s="312"/>
      <c r="CK6" s="312"/>
      <c r="CL6" s="312"/>
      <c r="CM6" s="312"/>
      <c r="CN6" s="312"/>
      <c r="CO6" s="312"/>
      <c r="CP6" s="312"/>
      <c r="CQ6" s="312"/>
      <c r="CR6" s="311"/>
      <c r="CS6" s="312"/>
      <c r="CT6" s="312"/>
      <c r="CU6" s="312"/>
      <c r="CV6" s="312"/>
      <c r="CW6" s="312"/>
      <c r="CX6" s="312"/>
      <c r="CY6" s="312"/>
      <c r="CZ6" s="312"/>
      <c r="DA6" s="312"/>
      <c r="DB6" s="312"/>
      <c r="DC6" s="312"/>
      <c r="DD6" s="312"/>
      <c r="DE6" s="312"/>
      <c r="DF6" s="325"/>
    </row>
    <row r="7" spans="1:110" ht="13.5" customHeight="1">
      <c r="A7" s="187"/>
      <c r="B7" s="296" t="s">
        <v>176</v>
      </c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7"/>
      <c r="AT7" s="290" t="s">
        <v>177</v>
      </c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2"/>
      <c r="BK7" s="277">
        <v>0</v>
      </c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9"/>
      <c r="CC7" s="277">
        <v>0</v>
      </c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9"/>
      <c r="CR7" s="277">
        <v>0</v>
      </c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9"/>
    </row>
    <row r="8" spans="1:110" s="155" customFormat="1" ht="13.5" customHeight="1">
      <c r="A8" s="187"/>
      <c r="B8" s="340" t="s">
        <v>178</v>
      </c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1"/>
      <c r="AT8" s="342" t="s">
        <v>177</v>
      </c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4"/>
      <c r="BK8" s="351">
        <f>SUM(BK10,BK11,BK23)</f>
        <v>12163.69</v>
      </c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4"/>
      <c r="CC8" s="277">
        <f>SUM(CC10,CC11,CC23)</f>
        <v>9759.529999999999</v>
      </c>
      <c r="CD8" s="278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9"/>
      <c r="CR8" s="277">
        <f>SUM(CR10,CR11,CR23)</f>
        <v>9769.73</v>
      </c>
      <c r="CS8" s="278"/>
      <c r="CT8" s="278"/>
      <c r="CU8" s="278"/>
      <c r="CV8" s="278"/>
      <c r="CW8" s="278"/>
      <c r="CX8" s="278"/>
      <c r="CY8" s="278"/>
      <c r="CZ8" s="278"/>
      <c r="DA8" s="278"/>
      <c r="DB8" s="278"/>
      <c r="DC8" s="278"/>
      <c r="DD8" s="278"/>
      <c r="DE8" s="278"/>
      <c r="DF8" s="279"/>
    </row>
    <row r="9" spans="1:110" s="155" customFormat="1" ht="13.5" customHeight="1">
      <c r="A9" s="187"/>
      <c r="B9" s="296" t="s">
        <v>3</v>
      </c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7"/>
      <c r="AT9" s="290" t="s">
        <v>177</v>
      </c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2"/>
      <c r="BK9" s="277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9"/>
      <c r="CC9" s="277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9"/>
      <c r="CR9" s="277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9"/>
    </row>
    <row r="10" spans="1:110" s="155" customFormat="1" ht="13.5" customHeight="1">
      <c r="A10" s="187"/>
      <c r="B10" s="296" t="s">
        <v>179</v>
      </c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7"/>
      <c r="AT10" s="290" t="s">
        <v>177</v>
      </c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2"/>
      <c r="BK10" s="293">
        <f>SUM('Приложение 1 к ФХД'!D44)</f>
        <v>10014.300000000001</v>
      </c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9"/>
      <c r="CC10" s="285">
        <v>9049.3</v>
      </c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  <c r="CQ10" s="287"/>
      <c r="CR10" s="285">
        <v>9059.5</v>
      </c>
      <c r="CS10" s="286"/>
      <c r="CT10" s="286"/>
      <c r="CU10" s="286"/>
      <c r="CV10" s="286"/>
      <c r="CW10" s="286"/>
      <c r="CX10" s="286"/>
      <c r="CY10" s="286"/>
      <c r="CZ10" s="286"/>
      <c r="DA10" s="286"/>
      <c r="DB10" s="286"/>
      <c r="DC10" s="286"/>
      <c r="DD10" s="286"/>
      <c r="DE10" s="286"/>
      <c r="DF10" s="287"/>
    </row>
    <row r="11" spans="1:110" s="155" customFormat="1" ht="13.5" customHeight="1">
      <c r="A11" s="187"/>
      <c r="B11" s="296" t="s">
        <v>5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7"/>
      <c r="AT11" s="290" t="s">
        <v>177</v>
      </c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2"/>
      <c r="BK11" s="293">
        <f>SUM('Приложение 1 к ФХД'!E44)</f>
        <v>1959.39</v>
      </c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78"/>
      <c r="CB11" s="279"/>
      <c r="CC11" s="277">
        <f>SUM(CC13,CC14,CC15,CC16,CC17,CC18,CC20)</f>
        <v>619.4300000000001</v>
      </c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9"/>
      <c r="CR11" s="277">
        <f>SUM(CR13,CR14,CR15,CR16,CR17,CR18,CR20)</f>
        <v>619.4300000000001</v>
      </c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8"/>
      <c r="DE11" s="278"/>
      <c r="DF11" s="279"/>
    </row>
    <row r="12" spans="1:110" s="155" customFormat="1" ht="13.5" customHeight="1">
      <c r="A12" s="187"/>
      <c r="B12" s="296" t="s">
        <v>3</v>
      </c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7"/>
      <c r="AT12" s="290" t="s">
        <v>177</v>
      </c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2"/>
      <c r="BK12" s="277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178"/>
      <c r="BZ12" s="178"/>
      <c r="CA12" s="178"/>
      <c r="CB12" s="179"/>
      <c r="CC12" s="277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9"/>
      <c r="CR12" s="277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8"/>
      <c r="DF12" s="279"/>
    </row>
    <row r="13" spans="1:110" s="155" customFormat="1" ht="39.75" customHeight="1" hidden="1">
      <c r="A13" s="187"/>
      <c r="B13" s="336" t="s">
        <v>180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7"/>
      <c r="AT13" s="290" t="s">
        <v>177</v>
      </c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2"/>
      <c r="BK13" s="277">
        <v>20.8</v>
      </c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178"/>
      <c r="BZ13" s="178"/>
      <c r="CA13" s="178"/>
      <c r="CB13" s="179"/>
      <c r="CC13" s="285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286"/>
      <c r="CQ13" s="287"/>
      <c r="CR13" s="285"/>
      <c r="CS13" s="286"/>
      <c r="CT13" s="286"/>
      <c r="CU13" s="286"/>
      <c r="CV13" s="286"/>
      <c r="CW13" s="286"/>
      <c r="CX13" s="286"/>
      <c r="CY13" s="286"/>
      <c r="CZ13" s="286"/>
      <c r="DA13" s="286"/>
      <c r="DB13" s="286"/>
      <c r="DC13" s="286"/>
      <c r="DD13" s="286"/>
      <c r="DE13" s="286"/>
      <c r="DF13" s="287"/>
    </row>
    <row r="14" spans="1:110" s="155" customFormat="1" ht="25.5" customHeight="1">
      <c r="A14" s="187"/>
      <c r="B14" s="288" t="s">
        <v>181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9"/>
      <c r="AT14" s="290" t="s">
        <v>177</v>
      </c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2"/>
      <c r="BK14" s="293">
        <f>SUM(лагерь!C37)</f>
        <v>120.29</v>
      </c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178"/>
      <c r="BZ14" s="178"/>
      <c r="CA14" s="178"/>
      <c r="CB14" s="179"/>
      <c r="CC14" s="285">
        <v>123.53</v>
      </c>
      <c r="CD14" s="286"/>
      <c r="CE14" s="286"/>
      <c r="CF14" s="286"/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  <c r="CQ14" s="287"/>
      <c r="CR14" s="285">
        <v>123.53</v>
      </c>
      <c r="CS14" s="286"/>
      <c r="CT14" s="286"/>
      <c r="CU14" s="286"/>
      <c r="CV14" s="286"/>
      <c r="CW14" s="286"/>
      <c r="CX14" s="286"/>
      <c r="CY14" s="286"/>
      <c r="CZ14" s="286"/>
      <c r="DA14" s="286"/>
      <c r="DB14" s="286"/>
      <c r="DC14" s="286"/>
      <c r="DD14" s="286"/>
      <c r="DE14" s="286"/>
      <c r="DF14" s="287"/>
    </row>
    <row r="15" spans="1:110" s="155" customFormat="1" ht="40.5" customHeight="1">
      <c r="A15" s="187"/>
      <c r="B15" s="296" t="s">
        <v>182</v>
      </c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7"/>
      <c r="AT15" s="290" t="s">
        <v>177</v>
      </c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2"/>
      <c r="BK15" s="293">
        <f>SUM(ОВЗ!C37)</f>
        <v>57.1</v>
      </c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178"/>
      <c r="BZ15" s="178"/>
      <c r="CA15" s="178"/>
      <c r="CB15" s="179"/>
      <c r="CC15" s="285">
        <v>53.8</v>
      </c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  <c r="CQ15" s="287"/>
      <c r="CR15" s="285">
        <v>53.8</v>
      </c>
      <c r="CS15" s="286"/>
      <c r="CT15" s="286"/>
      <c r="CU15" s="286"/>
      <c r="CV15" s="286"/>
      <c r="CW15" s="286"/>
      <c r="CX15" s="286"/>
      <c r="CY15" s="286"/>
      <c r="CZ15" s="286"/>
      <c r="DA15" s="286"/>
      <c r="DB15" s="286"/>
      <c r="DC15" s="286"/>
      <c r="DD15" s="286"/>
      <c r="DE15" s="286"/>
      <c r="DF15" s="287"/>
    </row>
    <row r="16" spans="1:110" s="155" customFormat="1" ht="38.25" customHeight="1">
      <c r="A16" s="187"/>
      <c r="B16" s="288" t="s">
        <v>183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9"/>
      <c r="AT16" s="290" t="s">
        <v>177</v>
      </c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2"/>
      <c r="BK16" s="293">
        <f>SUM('профил правон'!C43)</f>
        <v>59.5</v>
      </c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178"/>
      <c r="BZ16" s="178"/>
      <c r="CA16" s="178"/>
      <c r="CB16" s="179"/>
      <c r="CC16" s="285">
        <v>0</v>
      </c>
      <c r="CD16" s="286"/>
      <c r="CE16" s="286"/>
      <c r="CF16" s="286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7"/>
      <c r="CR16" s="285">
        <v>0</v>
      </c>
      <c r="CS16" s="286"/>
      <c r="CT16" s="286"/>
      <c r="CU16" s="286"/>
      <c r="CV16" s="286"/>
      <c r="CW16" s="286"/>
      <c r="CX16" s="286"/>
      <c r="CY16" s="286"/>
      <c r="CZ16" s="286"/>
      <c r="DA16" s="286"/>
      <c r="DB16" s="286"/>
      <c r="DC16" s="286"/>
      <c r="DD16" s="286"/>
      <c r="DE16" s="286"/>
      <c r="DF16" s="287"/>
    </row>
    <row r="17" spans="1:110" s="155" customFormat="1" ht="25.5" customHeight="1">
      <c r="A17" s="187"/>
      <c r="B17" s="288" t="s">
        <v>184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9"/>
      <c r="AT17" s="290" t="s">
        <v>177</v>
      </c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2"/>
      <c r="BK17" s="293">
        <f>SUM('200'!C43)</f>
        <v>91.80000000000001</v>
      </c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178"/>
      <c r="BZ17" s="178"/>
      <c r="CA17" s="178"/>
      <c r="CB17" s="179"/>
      <c r="CC17" s="285">
        <v>91.8</v>
      </c>
      <c r="CD17" s="286"/>
      <c r="CE17" s="286"/>
      <c r="CF17" s="286"/>
      <c r="CG17" s="286"/>
      <c r="CH17" s="286"/>
      <c r="CI17" s="286"/>
      <c r="CJ17" s="286"/>
      <c r="CK17" s="286"/>
      <c r="CL17" s="286"/>
      <c r="CM17" s="286"/>
      <c r="CN17" s="286"/>
      <c r="CO17" s="286"/>
      <c r="CP17" s="286"/>
      <c r="CQ17" s="287"/>
      <c r="CR17" s="285">
        <v>91.8</v>
      </c>
      <c r="CS17" s="286"/>
      <c r="CT17" s="286"/>
      <c r="CU17" s="286"/>
      <c r="CV17" s="286"/>
      <c r="CW17" s="286"/>
      <c r="CX17" s="286"/>
      <c r="CY17" s="286"/>
      <c r="CZ17" s="286"/>
      <c r="DA17" s="286"/>
      <c r="DB17" s="286"/>
      <c r="DC17" s="286"/>
      <c r="DD17" s="286"/>
      <c r="DE17" s="286"/>
      <c r="DF17" s="287"/>
    </row>
    <row r="18" spans="1:110" s="155" customFormat="1" ht="39.75" customHeight="1">
      <c r="A18" s="187"/>
      <c r="B18" s="288" t="s">
        <v>259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9"/>
      <c r="AT18" s="290" t="s">
        <v>177</v>
      </c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2"/>
      <c r="BK18" s="293">
        <f>SUM('410'!C43)</f>
        <v>681.8</v>
      </c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178"/>
      <c r="BZ18" s="178"/>
      <c r="CA18" s="178"/>
      <c r="CB18" s="179"/>
      <c r="CC18" s="285">
        <v>0</v>
      </c>
      <c r="CD18" s="286"/>
      <c r="CE18" s="286"/>
      <c r="CF18" s="286"/>
      <c r="CG18" s="286"/>
      <c r="CH18" s="286"/>
      <c r="CI18" s="286"/>
      <c r="CJ18" s="286"/>
      <c r="CK18" s="286"/>
      <c r="CL18" s="286"/>
      <c r="CM18" s="286"/>
      <c r="CN18" s="286"/>
      <c r="CO18" s="286"/>
      <c r="CP18" s="286"/>
      <c r="CQ18" s="287"/>
      <c r="CR18" s="285">
        <v>0</v>
      </c>
      <c r="CS18" s="286"/>
      <c r="CT18" s="286"/>
      <c r="CU18" s="286"/>
      <c r="CV18" s="286"/>
      <c r="CW18" s="286"/>
      <c r="CX18" s="286"/>
      <c r="CY18" s="286"/>
      <c r="CZ18" s="286"/>
      <c r="DA18" s="286"/>
      <c r="DB18" s="286"/>
      <c r="DC18" s="286"/>
      <c r="DD18" s="286"/>
      <c r="DE18" s="286"/>
      <c r="DF18" s="287"/>
    </row>
    <row r="19" spans="1:110" s="155" customFormat="1" ht="39.75" customHeight="1">
      <c r="A19" s="187"/>
      <c r="B19" s="288" t="s">
        <v>267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9"/>
      <c r="AT19" s="290" t="s">
        <v>177</v>
      </c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2"/>
      <c r="BK19" s="293">
        <f>SUM('206'!C43)</f>
        <v>598.5999999999999</v>
      </c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178"/>
      <c r="BZ19" s="178"/>
      <c r="CA19" s="178"/>
      <c r="CB19" s="179"/>
      <c r="CC19" s="285"/>
      <c r="CD19" s="286"/>
      <c r="CE19" s="286"/>
      <c r="CF19" s="286"/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  <c r="CQ19" s="287"/>
      <c r="CR19" s="285"/>
      <c r="CS19" s="286"/>
      <c r="CT19" s="286"/>
      <c r="CU19" s="286"/>
      <c r="CV19" s="286"/>
      <c r="CW19" s="286"/>
      <c r="CX19" s="286"/>
      <c r="CY19" s="286"/>
      <c r="CZ19" s="286"/>
      <c r="DA19" s="286"/>
      <c r="DB19" s="286"/>
      <c r="DC19" s="286"/>
      <c r="DD19" s="286"/>
      <c r="DE19" s="286"/>
      <c r="DF19" s="287"/>
    </row>
    <row r="20" spans="1:110" s="155" customFormat="1" ht="54" customHeight="1">
      <c r="A20" s="187"/>
      <c r="B20" s="288" t="s">
        <v>185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9"/>
      <c r="AT20" s="290" t="s">
        <v>177</v>
      </c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2"/>
      <c r="BK20" s="277">
        <v>350.3</v>
      </c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178"/>
      <c r="BZ20" s="178"/>
      <c r="CA20" s="178"/>
      <c r="CB20" s="179"/>
      <c r="CC20" s="285">
        <v>350.3</v>
      </c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7"/>
      <c r="CR20" s="285">
        <v>350.3</v>
      </c>
      <c r="CS20" s="286"/>
      <c r="CT20" s="286"/>
      <c r="CU20" s="286"/>
      <c r="CV20" s="286"/>
      <c r="CW20" s="286"/>
      <c r="CX20" s="286"/>
      <c r="CY20" s="286"/>
      <c r="CZ20" s="286"/>
      <c r="DA20" s="286"/>
      <c r="DB20" s="286"/>
      <c r="DC20" s="286"/>
      <c r="DD20" s="286"/>
      <c r="DE20" s="286"/>
      <c r="DF20" s="287"/>
    </row>
    <row r="21" spans="1:110" s="155" customFormat="1" ht="13.5" customHeight="1">
      <c r="A21" s="187"/>
      <c r="B21" s="296" t="s">
        <v>6</v>
      </c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7"/>
      <c r="AT21" s="290" t="s">
        <v>177</v>
      </c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2"/>
      <c r="BK21" s="277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9"/>
      <c r="CC21" s="277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9"/>
      <c r="CR21" s="277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8"/>
      <c r="DE21" s="278"/>
      <c r="DF21" s="279"/>
    </row>
    <row r="22" spans="1:110" s="155" customFormat="1" ht="48.75" customHeight="1">
      <c r="A22" s="188"/>
      <c r="B22" s="331" t="s">
        <v>186</v>
      </c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2"/>
      <c r="AT22" s="345" t="s">
        <v>177</v>
      </c>
      <c r="AU22" s="346"/>
      <c r="AV22" s="346"/>
      <c r="AW22" s="346"/>
      <c r="AX22" s="346"/>
      <c r="AY22" s="346"/>
      <c r="AZ22" s="346"/>
      <c r="BA22" s="346"/>
      <c r="BB22" s="346"/>
      <c r="BC22" s="346"/>
      <c r="BD22" s="346"/>
      <c r="BE22" s="346"/>
      <c r="BF22" s="346"/>
      <c r="BG22" s="346"/>
      <c r="BH22" s="346"/>
      <c r="BI22" s="346"/>
      <c r="BJ22" s="347"/>
      <c r="BK22" s="257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58"/>
      <c r="BY22" s="258"/>
      <c r="BZ22" s="258"/>
      <c r="CA22" s="258"/>
      <c r="CB22" s="259"/>
      <c r="CC22" s="277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9"/>
      <c r="CR22" s="277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278"/>
      <c r="DE22" s="278"/>
      <c r="DF22" s="279"/>
    </row>
    <row r="23" spans="1:110" s="155" customFormat="1" ht="12.75" customHeight="1">
      <c r="A23" s="187"/>
      <c r="B23" s="296" t="s">
        <v>187</v>
      </c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7"/>
      <c r="AT23" s="290" t="s">
        <v>177</v>
      </c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1"/>
      <c r="BF23" s="291"/>
      <c r="BG23" s="291"/>
      <c r="BH23" s="291"/>
      <c r="BI23" s="291"/>
      <c r="BJ23" s="292"/>
      <c r="BK23" s="277">
        <v>190</v>
      </c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9"/>
      <c r="CC23" s="277">
        <v>90.8</v>
      </c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9"/>
      <c r="CR23" s="277">
        <v>90.8</v>
      </c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8"/>
      <c r="DF23" s="279"/>
    </row>
    <row r="24" spans="1:110" s="155" customFormat="1" ht="12.75" customHeight="1">
      <c r="A24" s="333" t="s">
        <v>3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4"/>
      <c r="AO24" s="334"/>
      <c r="AP24" s="334"/>
      <c r="AQ24" s="334"/>
      <c r="AR24" s="334"/>
      <c r="AS24" s="335"/>
      <c r="AT24" s="290" t="s">
        <v>177</v>
      </c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1"/>
      <c r="BF24" s="291"/>
      <c r="BG24" s="291"/>
      <c r="BH24" s="291"/>
      <c r="BI24" s="291"/>
      <c r="BJ24" s="292"/>
      <c r="BK24" s="277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178"/>
      <c r="BZ24" s="178"/>
      <c r="CA24" s="178"/>
      <c r="CB24" s="179"/>
      <c r="CC24" s="277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/>
      <c r="CP24" s="278"/>
      <c r="CQ24" s="279"/>
      <c r="CR24" s="277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8"/>
      <c r="DE24" s="278"/>
      <c r="DF24" s="279"/>
    </row>
    <row r="25" spans="1:110" s="155" customFormat="1" ht="12.75" customHeight="1">
      <c r="A25" s="348" t="s">
        <v>188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50"/>
      <c r="AT25" s="290" t="s">
        <v>177</v>
      </c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1"/>
      <c r="BF25" s="291"/>
      <c r="BG25" s="291"/>
      <c r="BH25" s="291"/>
      <c r="BI25" s="291"/>
      <c r="BJ25" s="292"/>
      <c r="BK25" s="293">
        <f>SUM('Приложение 1 к ФХД'!H44)</f>
        <v>190</v>
      </c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178"/>
      <c r="BZ25" s="178"/>
      <c r="CA25" s="178"/>
      <c r="CB25" s="179"/>
      <c r="CC25" s="277">
        <v>90.8</v>
      </c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9"/>
      <c r="CR25" s="277">
        <v>90.8</v>
      </c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/>
      <c r="DF25" s="279"/>
    </row>
    <row r="26" spans="1:110" s="155" customFormat="1" ht="12.75" customHeight="1">
      <c r="A26" s="326"/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8"/>
      <c r="AT26" s="290" t="s">
        <v>177</v>
      </c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2"/>
      <c r="BK26" s="277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178"/>
      <c r="BZ26" s="178"/>
      <c r="CA26" s="178"/>
      <c r="CB26" s="179"/>
      <c r="CC26" s="277"/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78"/>
      <c r="CO26" s="278"/>
      <c r="CP26" s="278"/>
      <c r="CQ26" s="279"/>
      <c r="CR26" s="277"/>
      <c r="CS26" s="278"/>
      <c r="CT26" s="278"/>
      <c r="CU26" s="278"/>
      <c r="CV26" s="278"/>
      <c r="CW26" s="278"/>
      <c r="CX26" s="278"/>
      <c r="CY26" s="278"/>
      <c r="CZ26" s="278"/>
      <c r="DA26" s="278"/>
      <c r="DB26" s="278"/>
      <c r="DC26" s="278"/>
      <c r="DD26" s="278"/>
      <c r="DE26" s="278"/>
      <c r="DF26" s="279"/>
    </row>
    <row r="27" spans="1:110" s="155" customFormat="1" ht="12.75" customHeight="1">
      <c r="A27" s="189"/>
      <c r="B27" s="302" t="s">
        <v>189</v>
      </c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29" t="s">
        <v>177</v>
      </c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329"/>
      <c r="BG27" s="329"/>
      <c r="BH27" s="329"/>
      <c r="BI27" s="329"/>
      <c r="BJ27" s="329"/>
      <c r="BK27" s="304"/>
      <c r="BL27" s="304"/>
      <c r="BM27" s="304"/>
      <c r="BN27" s="304"/>
      <c r="BO27" s="304"/>
      <c r="BP27" s="304"/>
      <c r="BQ27" s="304"/>
      <c r="BR27" s="304"/>
      <c r="BS27" s="304"/>
      <c r="BT27" s="304"/>
      <c r="BU27" s="304"/>
      <c r="BV27" s="304"/>
      <c r="BW27" s="304"/>
      <c r="BX27" s="304"/>
      <c r="BY27" s="304"/>
      <c r="BZ27" s="304"/>
      <c r="CA27" s="304"/>
      <c r="CB27" s="304"/>
      <c r="CC27" s="304"/>
      <c r="CD27" s="304"/>
      <c r="CE27" s="304"/>
      <c r="CF27" s="304"/>
      <c r="CG27" s="304"/>
      <c r="CH27" s="304"/>
      <c r="CI27" s="304"/>
      <c r="CJ27" s="304"/>
      <c r="CK27" s="304"/>
      <c r="CL27" s="304"/>
      <c r="CM27" s="304"/>
      <c r="CN27" s="304"/>
      <c r="CO27" s="304"/>
      <c r="CP27" s="304"/>
      <c r="CQ27" s="304"/>
      <c r="CR27" s="304"/>
      <c r="CS27" s="304"/>
      <c r="CT27" s="304"/>
      <c r="CU27" s="304"/>
      <c r="CV27" s="304"/>
      <c r="CW27" s="304"/>
      <c r="CX27" s="304"/>
      <c r="CY27" s="304"/>
      <c r="CZ27" s="304"/>
      <c r="DA27" s="304"/>
      <c r="DB27" s="304"/>
      <c r="DC27" s="304"/>
      <c r="DD27" s="304"/>
      <c r="DE27" s="304"/>
      <c r="DF27" s="304"/>
    </row>
    <row r="28" spans="1:110" s="192" customFormat="1" ht="12" customHeight="1">
      <c r="A28" s="191"/>
      <c r="B28" s="330" t="s">
        <v>190</v>
      </c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0"/>
      <c r="AQ28" s="330"/>
      <c r="AR28" s="330"/>
      <c r="AS28" s="330"/>
      <c r="AT28" s="338">
        <v>900</v>
      </c>
      <c r="AU28" s="338"/>
      <c r="AV28" s="338"/>
      <c r="AW28" s="338"/>
      <c r="AX28" s="338"/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313">
        <f>SUM(BK30,BK35,BK41,BK43,BK50,BK55)</f>
        <v>12163.689999999999</v>
      </c>
      <c r="BL28" s="313"/>
      <c r="BM28" s="313"/>
      <c r="BN28" s="313"/>
      <c r="BO28" s="313"/>
      <c r="BP28" s="313"/>
      <c r="BQ28" s="313"/>
      <c r="BR28" s="313"/>
      <c r="BS28" s="313"/>
      <c r="BT28" s="313"/>
      <c r="BU28" s="313"/>
      <c r="BV28" s="313"/>
      <c r="BW28" s="313"/>
      <c r="BX28" s="313"/>
      <c r="BY28" s="313"/>
      <c r="BZ28" s="313"/>
      <c r="CA28" s="313"/>
      <c r="CB28" s="313"/>
      <c r="CC28" s="307">
        <f>SUM(CC30,CC35,CC41,CC43,CC50,CC55)</f>
        <v>9759.530000000002</v>
      </c>
      <c r="CD28" s="307"/>
      <c r="CE28" s="307"/>
      <c r="CF28" s="307"/>
      <c r="CG28" s="307"/>
      <c r="CH28" s="307"/>
      <c r="CI28" s="307"/>
      <c r="CJ28" s="307"/>
      <c r="CK28" s="307"/>
      <c r="CL28" s="307"/>
      <c r="CM28" s="307"/>
      <c r="CN28" s="307"/>
      <c r="CO28" s="307"/>
      <c r="CP28" s="307"/>
      <c r="CQ28" s="307"/>
      <c r="CR28" s="307">
        <f>SUM(CR30,CR35,CR41,CR43,CR50,CR55)</f>
        <v>9769.730000000001</v>
      </c>
      <c r="CS28" s="307"/>
      <c r="CT28" s="307"/>
      <c r="CU28" s="307"/>
      <c r="CV28" s="307"/>
      <c r="CW28" s="307"/>
      <c r="CX28" s="307"/>
      <c r="CY28" s="307"/>
      <c r="CZ28" s="307"/>
      <c r="DA28" s="307"/>
      <c r="DB28" s="307"/>
      <c r="DC28" s="307"/>
      <c r="DD28" s="307"/>
      <c r="DE28" s="307"/>
      <c r="DF28" s="307"/>
    </row>
    <row r="29" spans="1:110" s="155" customFormat="1" ht="12.75" customHeight="1">
      <c r="A29" s="189"/>
      <c r="B29" s="302" t="s">
        <v>3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29"/>
      <c r="BJ29" s="329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4"/>
      <c r="CC29" s="308"/>
      <c r="CD29" s="308"/>
      <c r="CE29" s="308"/>
      <c r="CF29" s="308"/>
      <c r="CG29" s="308"/>
      <c r="CH29" s="308"/>
      <c r="CI29" s="308"/>
      <c r="CJ29" s="308"/>
      <c r="CK29" s="308"/>
      <c r="CL29" s="308"/>
      <c r="CM29" s="308"/>
      <c r="CN29" s="308"/>
      <c r="CO29" s="308"/>
      <c r="CP29" s="308"/>
      <c r="CQ29" s="308"/>
      <c r="CR29" s="308"/>
      <c r="CS29" s="308"/>
      <c r="CT29" s="308"/>
      <c r="CU29" s="308"/>
      <c r="CV29" s="308"/>
      <c r="CW29" s="308"/>
      <c r="CX29" s="308"/>
      <c r="CY29" s="308"/>
      <c r="CZ29" s="308"/>
      <c r="DA29" s="308"/>
      <c r="DB29" s="308"/>
      <c r="DC29" s="308"/>
      <c r="DD29" s="308"/>
      <c r="DE29" s="308"/>
      <c r="DF29" s="308"/>
    </row>
    <row r="30" spans="1:110" s="155" customFormat="1" ht="14.25" customHeight="1">
      <c r="A30" s="189"/>
      <c r="B30" s="330" t="s">
        <v>191</v>
      </c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  <c r="AQ30" s="330"/>
      <c r="AR30" s="330"/>
      <c r="AS30" s="330"/>
      <c r="AT30" s="338">
        <v>210</v>
      </c>
      <c r="AU30" s="338"/>
      <c r="AV30" s="338"/>
      <c r="AW30" s="338"/>
      <c r="AX30" s="338"/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03">
        <f>SUM(BK32,BK33,BK34)</f>
        <v>10018.1</v>
      </c>
      <c r="BL30" s="304"/>
      <c r="BM30" s="304"/>
      <c r="BN30" s="304"/>
      <c r="BO30" s="304"/>
      <c r="BP30" s="304"/>
      <c r="BQ30" s="304"/>
      <c r="BR30" s="304"/>
      <c r="BS30" s="304"/>
      <c r="BT30" s="304"/>
      <c r="BU30" s="304"/>
      <c r="BV30" s="304"/>
      <c r="BW30" s="304"/>
      <c r="BX30" s="304"/>
      <c r="BY30" s="304"/>
      <c r="BZ30" s="304"/>
      <c r="CA30" s="304"/>
      <c r="CB30" s="304"/>
      <c r="CC30" s="307">
        <v>8331.1</v>
      </c>
      <c r="CD30" s="307"/>
      <c r="CE30" s="307"/>
      <c r="CF30" s="307"/>
      <c r="CG30" s="307"/>
      <c r="CH30" s="307"/>
      <c r="CI30" s="307"/>
      <c r="CJ30" s="307"/>
      <c r="CK30" s="307"/>
      <c r="CL30" s="307"/>
      <c r="CM30" s="307"/>
      <c r="CN30" s="307"/>
      <c r="CO30" s="307"/>
      <c r="CP30" s="307"/>
      <c r="CQ30" s="307"/>
      <c r="CR30" s="307">
        <f>SUM(CR32,CR33,CR34)</f>
        <v>8320.3</v>
      </c>
      <c r="CS30" s="307"/>
      <c r="CT30" s="307"/>
      <c r="CU30" s="307"/>
      <c r="CV30" s="307"/>
      <c r="CW30" s="307"/>
      <c r="CX30" s="307"/>
      <c r="CY30" s="307"/>
      <c r="CZ30" s="307"/>
      <c r="DA30" s="307"/>
      <c r="DB30" s="307"/>
      <c r="DC30" s="307"/>
      <c r="DD30" s="307"/>
      <c r="DE30" s="307"/>
      <c r="DF30" s="307"/>
    </row>
    <row r="31" spans="1:110" s="155" customFormat="1" ht="12.75" customHeight="1">
      <c r="A31" s="189"/>
      <c r="B31" s="302" t="s">
        <v>156</v>
      </c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  <c r="BI31" s="329"/>
      <c r="BJ31" s="329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8"/>
      <c r="DF31" s="308"/>
    </row>
    <row r="32" spans="1:110" s="155" customFormat="1" ht="12.75" customHeight="1">
      <c r="A32" s="189"/>
      <c r="B32" s="302" t="s">
        <v>192</v>
      </c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29">
        <v>211</v>
      </c>
      <c r="AU32" s="329"/>
      <c r="AV32" s="329"/>
      <c r="AW32" s="329"/>
      <c r="AX32" s="329"/>
      <c r="AY32" s="329"/>
      <c r="AZ32" s="329"/>
      <c r="BA32" s="329"/>
      <c r="BB32" s="329"/>
      <c r="BC32" s="329"/>
      <c r="BD32" s="329"/>
      <c r="BE32" s="329"/>
      <c r="BF32" s="329"/>
      <c r="BG32" s="329"/>
      <c r="BH32" s="329"/>
      <c r="BI32" s="329"/>
      <c r="BJ32" s="329"/>
      <c r="BK32" s="303">
        <f>SUM('Приложение 1 к ФХД'!C16)</f>
        <v>7664.55</v>
      </c>
      <c r="BL32" s="304"/>
      <c r="BM32" s="304"/>
      <c r="BN32" s="304"/>
      <c r="BO32" s="304"/>
      <c r="BP32" s="304"/>
      <c r="BQ32" s="304"/>
      <c r="BR32" s="304"/>
      <c r="BS32" s="304"/>
      <c r="BT32" s="304"/>
      <c r="BU32" s="304"/>
      <c r="BV32" s="304"/>
      <c r="BW32" s="304"/>
      <c r="BX32" s="304"/>
      <c r="BY32" s="304"/>
      <c r="BZ32" s="304"/>
      <c r="CA32" s="304"/>
      <c r="CB32" s="304"/>
      <c r="CC32" s="304">
        <v>6375.23</v>
      </c>
      <c r="CD32" s="304"/>
      <c r="CE32" s="304"/>
      <c r="CF32" s="304"/>
      <c r="CG32" s="304"/>
      <c r="CH32" s="304"/>
      <c r="CI32" s="304"/>
      <c r="CJ32" s="304"/>
      <c r="CK32" s="304"/>
      <c r="CL32" s="304"/>
      <c r="CM32" s="304"/>
      <c r="CN32" s="304"/>
      <c r="CO32" s="304"/>
      <c r="CP32" s="304"/>
      <c r="CQ32" s="304"/>
      <c r="CR32" s="304">
        <v>6375.23</v>
      </c>
      <c r="CS32" s="304"/>
      <c r="CT32" s="304"/>
      <c r="CU32" s="304"/>
      <c r="CV32" s="304"/>
      <c r="CW32" s="304"/>
      <c r="CX32" s="304"/>
      <c r="CY32" s="304"/>
      <c r="CZ32" s="304"/>
      <c r="DA32" s="304"/>
      <c r="DB32" s="304"/>
      <c r="DC32" s="304"/>
      <c r="DD32" s="304"/>
      <c r="DE32" s="304"/>
      <c r="DF32" s="304"/>
    </row>
    <row r="33" spans="1:110" s="155" customFormat="1" ht="12.75" customHeight="1">
      <c r="A33" s="189"/>
      <c r="B33" s="302" t="s">
        <v>193</v>
      </c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29">
        <v>212</v>
      </c>
      <c r="AU33" s="329"/>
      <c r="AV33" s="329"/>
      <c r="AW33" s="329"/>
      <c r="AX33" s="329"/>
      <c r="AY33" s="329"/>
      <c r="AZ33" s="329"/>
      <c r="BA33" s="329"/>
      <c r="BB33" s="329"/>
      <c r="BC33" s="329"/>
      <c r="BD33" s="329"/>
      <c r="BE33" s="329"/>
      <c r="BF33" s="329"/>
      <c r="BG33" s="329"/>
      <c r="BH33" s="329"/>
      <c r="BI33" s="329"/>
      <c r="BJ33" s="329"/>
      <c r="BK33" s="303">
        <f>SUM('Приложение 1 к ФХД'!C17)</f>
        <v>19.2</v>
      </c>
      <c r="BL33" s="304"/>
      <c r="BM33" s="304"/>
      <c r="BN33" s="304"/>
      <c r="BO33" s="304"/>
      <c r="BP33" s="304"/>
      <c r="BQ33" s="304"/>
      <c r="BR33" s="304"/>
      <c r="BS33" s="304"/>
      <c r="BT33" s="304"/>
      <c r="BU33" s="304"/>
      <c r="BV33" s="304"/>
      <c r="BW33" s="304"/>
      <c r="BX33" s="304"/>
      <c r="BY33" s="304"/>
      <c r="BZ33" s="304"/>
      <c r="CA33" s="304"/>
      <c r="CB33" s="304"/>
      <c r="CC33" s="304">
        <v>10.8</v>
      </c>
      <c r="CD33" s="304"/>
      <c r="CE33" s="304"/>
      <c r="CF33" s="304"/>
      <c r="CG33" s="304"/>
      <c r="CH33" s="304"/>
      <c r="CI33" s="304"/>
      <c r="CJ33" s="304"/>
      <c r="CK33" s="304"/>
      <c r="CL33" s="304"/>
      <c r="CM33" s="304"/>
      <c r="CN33" s="304"/>
      <c r="CO33" s="304"/>
      <c r="CP33" s="304"/>
      <c r="CQ33" s="304"/>
      <c r="CR33" s="304">
        <v>0</v>
      </c>
      <c r="CS33" s="304"/>
      <c r="CT33" s="304"/>
      <c r="CU33" s="304"/>
      <c r="CV33" s="304"/>
      <c r="CW33" s="304"/>
      <c r="CX33" s="304"/>
      <c r="CY33" s="304"/>
      <c r="CZ33" s="304"/>
      <c r="DA33" s="304"/>
      <c r="DB33" s="304"/>
      <c r="DC33" s="304"/>
      <c r="DD33" s="304"/>
      <c r="DE33" s="304"/>
      <c r="DF33" s="304"/>
    </row>
    <row r="34" spans="1:110" s="155" customFormat="1" ht="12.75" customHeight="1">
      <c r="A34" s="189"/>
      <c r="B34" s="302" t="s">
        <v>194</v>
      </c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29">
        <v>213</v>
      </c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29"/>
      <c r="BF34" s="329"/>
      <c r="BG34" s="329"/>
      <c r="BH34" s="329"/>
      <c r="BI34" s="329"/>
      <c r="BJ34" s="329"/>
      <c r="BK34" s="303">
        <f>SUM('Приложение 1 к ФХД'!C19)</f>
        <v>2334.35</v>
      </c>
      <c r="BL34" s="304"/>
      <c r="BM34" s="304"/>
      <c r="BN34" s="304"/>
      <c r="BO34" s="304"/>
      <c r="BP34" s="304"/>
      <c r="BQ34" s="304"/>
      <c r="BR34" s="304"/>
      <c r="BS34" s="304"/>
      <c r="BT34" s="304"/>
      <c r="BU34" s="304"/>
      <c r="BV34" s="304"/>
      <c r="BW34" s="304"/>
      <c r="BX34" s="304"/>
      <c r="BY34" s="304"/>
      <c r="BZ34" s="304"/>
      <c r="CA34" s="304"/>
      <c r="CB34" s="304"/>
      <c r="CC34" s="304">
        <v>1945.07</v>
      </c>
      <c r="CD34" s="304"/>
      <c r="CE34" s="304"/>
      <c r="CF34" s="304"/>
      <c r="CG34" s="304"/>
      <c r="CH34" s="304"/>
      <c r="CI34" s="304"/>
      <c r="CJ34" s="304"/>
      <c r="CK34" s="304"/>
      <c r="CL34" s="304"/>
      <c r="CM34" s="304"/>
      <c r="CN34" s="304"/>
      <c r="CO34" s="304"/>
      <c r="CP34" s="304"/>
      <c r="CQ34" s="304"/>
      <c r="CR34" s="304">
        <v>1945.07</v>
      </c>
      <c r="CS34" s="304"/>
      <c r="CT34" s="304"/>
      <c r="CU34" s="304"/>
      <c r="CV34" s="304"/>
      <c r="CW34" s="304"/>
      <c r="CX34" s="304"/>
      <c r="CY34" s="304"/>
      <c r="CZ34" s="304"/>
      <c r="DA34" s="304"/>
      <c r="DB34" s="304"/>
      <c r="DC34" s="304"/>
      <c r="DD34" s="304"/>
      <c r="DE34" s="304"/>
      <c r="DF34" s="304"/>
    </row>
    <row r="35" spans="1:110" s="155" customFormat="1" ht="12.75" customHeight="1">
      <c r="A35" s="189"/>
      <c r="B35" s="330" t="s">
        <v>8</v>
      </c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330"/>
      <c r="AT35" s="338">
        <v>220</v>
      </c>
      <c r="AU35" s="338"/>
      <c r="AV35" s="338"/>
      <c r="AW35" s="338"/>
      <c r="AX35" s="338"/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338"/>
      <c r="BK35" s="304">
        <f>SUM(BK37,BK38,BK39)</f>
        <v>223.89999999999998</v>
      </c>
      <c r="BL35" s="304"/>
      <c r="BM35" s="304"/>
      <c r="BN35" s="304"/>
      <c r="BO35" s="304"/>
      <c r="BP35" s="304"/>
      <c r="BQ35" s="304"/>
      <c r="BR35" s="304"/>
      <c r="BS35" s="304"/>
      <c r="BT35" s="304"/>
      <c r="BU35" s="304"/>
      <c r="BV35" s="304"/>
      <c r="BW35" s="304"/>
      <c r="BX35" s="304"/>
      <c r="BY35" s="304"/>
      <c r="BZ35" s="304"/>
      <c r="CA35" s="304"/>
      <c r="CB35" s="304"/>
      <c r="CC35" s="304">
        <f>SUM(CC37,CC38,CC39)</f>
        <v>232.86</v>
      </c>
      <c r="CD35" s="304"/>
      <c r="CE35" s="304"/>
      <c r="CF35" s="304"/>
      <c r="CG35" s="304"/>
      <c r="CH35" s="304"/>
      <c r="CI35" s="304"/>
      <c r="CJ35" s="304"/>
      <c r="CK35" s="304"/>
      <c r="CL35" s="304"/>
      <c r="CM35" s="304"/>
      <c r="CN35" s="304"/>
      <c r="CO35" s="304"/>
      <c r="CP35" s="304"/>
      <c r="CQ35" s="304"/>
      <c r="CR35" s="307">
        <f>SUM(CR37,CR38,CR39)</f>
        <v>245.02999999999997</v>
      </c>
      <c r="CS35" s="307"/>
      <c r="CT35" s="307"/>
      <c r="CU35" s="307"/>
      <c r="CV35" s="307"/>
      <c r="CW35" s="307"/>
      <c r="CX35" s="307"/>
      <c r="CY35" s="307"/>
      <c r="CZ35" s="307"/>
      <c r="DA35" s="307"/>
      <c r="DB35" s="307"/>
      <c r="DC35" s="307"/>
      <c r="DD35" s="307"/>
      <c r="DE35" s="307"/>
      <c r="DF35" s="307"/>
    </row>
    <row r="36" spans="1:110" s="155" customFormat="1" ht="12.75" customHeight="1">
      <c r="A36" s="189"/>
      <c r="B36" s="302" t="s">
        <v>156</v>
      </c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29"/>
      <c r="AU36" s="329"/>
      <c r="AV36" s="329"/>
      <c r="AW36" s="329"/>
      <c r="AX36" s="329"/>
      <c r="AY36" s="329"/>
      <c r="AZ36" s="329"/>
      <c r="BA36" s="329"/>
      <c r="BB36" s="329"/>
      <c r="BC36" s="329"/>
      <c r="BD36" s="329"/>
      <c r="BE36" s="329"/>
      <c r="BF36" s="329"/>
      <c r="BG36" s="329"/>
      <c r="BH36" s="329"/>
      <c r="BI36" s="329"/>
      <c r="BJ36" s="329"/>
      <c r="BK36" s="304"/>
      <c r="BL36" s="304"/>
      <c r="BM36" s="304"/>
      <c r="BN36" s="304"/>
      <c r="BO36" s="304"/>
      <c r="BP36" s="304"/>
      <c r="BQ36" s="304"/>
      <c r="BR36" s="304"/>
      <c r="BS36" s="304"/>
      <c r="BT36" s="304"/>
      <c r="BU36" s="304"/>
      <c r="BV36" s="304"/>
      <c r="BW36" s="304"/>
      <c r="BX36" s="304"/>
      <c r="BY36" s="304"/>
      <c r="BZ36" s="304"/>
      <c r="CA36" s="304"/>
      <c r="CB36" s="304"/>
      <c r="CC36" s="304"/>
      <c r="CD36" s="304"/>
      <c r="CE36" s="304"/>
      <c r="CF36" s="304"/>
      <c r="CG36" s="304"/>
      <c r="CH36" s="304"/>
      <c r="CI36" s="304"/>
      <c r="CJ36" s="304"/>
      <c r="CK36" s="304"/>
      <c r="CL36" s="304"/>
      <c r="CM36" s="304"/>
      <c r="CN36" s="304"/>
      <c r="CO36" s="304"/>
      <c r="CP36" s="304"/>
      <c r="CQ36" s="304"/>
      <c r="CR36" s="304"/>
      <c r="CS36" s="304"/>
      <c r="CT36" s="304"/>
      <c r="CU36" s="304"/>
      <c r="CV36" s="304"/>
      <c r="CW36" s="304"/>
      <c r="CX36" s="304"/>
      <c r="CY36" s="304"/>
      <c r="CZ36" s="304"/>
      <c r="DA36" s="304"/>
      <c r="DB36" s="304"/>
      <c r="DC36" s="304"/>
      <c r="DD36" s="304"/>
      <c r="DE36" s="304"/>
      <c r="DF36" s="304"/>
    </row>
    <row r="37" spans="1:110" s="155" customFormat="1" ht="12.75" customHeight="1">
      <c r="A37" s="189"/>
      <c r="B37" s="302" t="s">
        <v>9</v>
      </c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29">
        <v>221</v>
      </c>
      <c r="AU37" s="329"/>
      <c r="AV37" s="329"/>
      <c r="AW37" s="329"/>
      <c r="AX37" s="329"/>
      <c r="AY37" s="329"/>
      <c r="AZ37" s="329"/>
      <c r="BA37" s="329"/>
      <c r="BB37" s="329"/>
      <c r="BC37" s="329"/>
      <c r="BD37" s="329"/>
      <c r="BE37" s="329"/>
      <c r="BF37" s="329"/>
      <c r="BG37" s="329"/>
      <c r="BH37" s="329"/>
      <c r="BI37" s="329"/>
      <c r="BJ37" s="329"/>
      <c r="BK37" s="303">
        <f>SUM('Приложение 1 к ФХД'!C21)</f>
        <v>77.8</v>
      </c>
      <c r="BL37" s="304"/>
      <c r="BM37" s="304"/>
      <c r="BN37" s="304"/>
      <c r="BO37" s="304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304"/>
      <c r="CB37" s="304"/>
      <c r="CC37" s="304">
        <v>76.25</v>
      </c>
      <c r="CD37" s="304"/>
      <c r="CE37" s="304"/>
      <c r="CF37" s="304"/>
      <c r="CG37" s="304"/>
      <c r="CH37" s="304"/>
      <c r="CI37" s="304"/>
      <c r="CJ37" s="304"/>
      <c r="CK37" s="304"/>
      <c r="CL37" s="304"/>
      <c r="CM37" s="304"/>
      <c r="CN37" s="304"/>
      <c r="CO37" s="304"/>
      <c r="CP37" s="304"/>
      <c r="CQ37" s="304"/>
      <c r="CR37" s="304">
        <v>75.99</v>
      </c>
      <c r="CS37" s="304"/>
      <c r="CT37" s="304"/>
      <c r="CU37" s="304"/>
      <c r="CV37" s="304"/>
      <c r="CW37" s="304"/>
      <c r="CX37" s="304"/>
      <c r="CY37" s="304"/>
      <c r="CZ37" s="304"/>
      <c r="DA37" s="304"/>
      <c r="DB37" s="304"/>
      <c r="DC37" s="304"/>
      <c r="DD37" s="304"/>
      <c r="DE37" s="304"/>
      <c r="DF37" s="304"/>
    </row>
    <row r="38" spans="1:110" s="155" customFormat="1" ht="12.75" customHeight="1">
      <c r="A38" s="189"/>
      <c r="B38" s="302" t="s">
        <v>10</v>
      </c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29">
        <v>222</v>
      </c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329"/>
      <c r="BG38" s="329"/>
      <c r="BH38" s="329"/>
      <c r="BI38" s="329"/>
      <c r="BJ38" s="329"/>
      <c r="BK38" s="303">
        <f>SUM('Приложение 1 к ФХД'!C22)</f>
        <v>10</v>
      </c>
      <c r="BL38" s="304"/>
      <c r="BM38" s="304"/>
      <c r="BN38" s="304"/>
      <c r="BO38" s="304"/>
      <c r="BP38" s="304"/>
      <c r="BQ38" s="304"/>
      <c r="BR38" s="304"/>
      <c r="BS38" s="304"/>
      <c r="BT38" s="304"/>
      <c r="BU38" s="304"/>
      <c r="BV38" s="304"/>
      <c r="BW38" s="304"/>
      <c r="BX38" s="304"/>
      <c r="BY38" s="304"/>
      <c r="BZ38" s="304"/>
      <c r="CA38" s="304"/>
      <c r="CB38" s="304"/>
      <c r="CC38" s="304"/>
      <c r="CD38" s="304"/>
      <c r="CE38" s="304"/>
      <c r="CF38" s="304"/>
      <c r="CG38" s="304"/>
      <c r="CH38" s="304"/>
      <c r="CI38" s="304"/>
      <c r="CJ38" s="304"/>
      <c r="CK38" s="304"/>
      <c r="CL38" s="304"/>
      <c r="CM38" s="304"/>
      <c r="CN38" s="304"/>
      <c r="CO38" s="304"/>
      <c r="CP38" s="304"/>
      <c r="CQ38" s="304"/>
      <c r="CR38" s="304">
        <v>0</v>
      </c>
      <c r="CS38" s="304"/>
      <c r="CT38" s="304"/>
      <c r="CU38" s="304"/>
      <c r="CV38" s="304"/>
      <c r="CW38" s="304"/>
      <c r="CX38" s="304"/>
      <c r="CY38" s="304"/>
      <c r="CZ38" s="304"/>
      <c r="DA38" s="304"/>
      <c r="DB38" s="304"/>
      <c r="DC38" s="304"/>
      <c r="DD38" s="304"/>
      <c r="DE38" s="304"/>
      <c r="DF38" s="304"/>
    </row>
    <row r="39" spans="1:110" s="155" customFormat="1" ht="12.75" customHeight="1">
      <c r="A39" s="189"/>
      <c r="B39" s="302" t="s">
        <v>195</v>
      </c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29">
        <v>223</v>
      </c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303">
        <f>SUM('Приложение 1 к ФХД'!C23)</f>
        <v>136.1</v>
      </c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4"/>
      <c r="CC39" s="304">
        <v>156.61</v>
      </c>
      <c r="CD39" s="304"/>
      <c r="CE39" s="304"/>
      <c r="CF39" s="304"/>
      <c r="CG39" s="304"/>
      <c r="CH39" s="304"/>
      <c r="CI39" s="304"/>
      <c r="CJ39" s="304"/>
      <c r="CK39" s="304"/>
      <c r="CL39" s="304"/>
      <c r="CM39" s="304"/>
      <c r="CN39" s="304"/>
      <c r="CO39" s="304"/>
      <c r="CP39" s="304"/>
      <c r="CQ39" s="304"/>
      <c r="CR39" s="304">
        <v>169.04</v>
      </c>
      <c r="CS39" s="304"/>
      <c r="CT39" s="304"/>
      <c r="CU39" s="304"/>
      <c r="CV39" s="304"/>
      <c r="CW39" s="304"/>
      <c r="CX39" s="304"/>
      <c r="CY39" s="304"/>
      <c r="CZ39" s="304"/>
      <c r="DA39" s="304"/>
      <c r="DB39" s="304"/>
      <c r="DC39" s="304"/>
      <c r="DD39" s="304"/>
      <c r="DE39" s="304"/>
      <c r="DF39" s="304"/>
    </row>
    <row r="40" spans="1:110" s="155" customFormat="1" ht="12.75" customHeight="1">
      <c r="A40" s="189"/>
      <c r="B40" s="302" t="s">
        <v>196</v>
      </c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29">
        <v>224</v>
      </c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29"/>
      <c r="BG40" s="329"/>
      <c r="BH40" s="329"/>
      <c r="BI40" s="329"/>
      <c r="BJ40" s="329"/>
      <c r="BK40" s="303">
        <f>SUM('Приложение 1 к ФХД'!C24)</f>
        <v>0</v>
      </c>
      <c r="BL40" s="304"/>
      <c r="BM40" s="304"/>
      <c r="BN40" s="304"/>
      <c r="BO40" s="304"/>
      <c r="BP40" s="304"/>
      <c r="BQ40" s="304"/>
      <c r="BR40" s="304"/>
      <c r="BS40" s="304"/>
      <c r="BT40" s="304"/>
      <c r="BU40" s="304"/>
      <c r="BV40" s="304"/>
      <c r="BW40" s="304"/>
      <c r="BX40" s="304"/>
      <c r="BY40" s="304"/>
      <c r="BZ40" s="304"/>
      <c r="CA40" s="304"/>
      <c r="CB40" s="304"/>
      <c r="CC40" s="304"/>
      <c r="CD40" s="304"/>
      <c r="CE40" s="304"/>
      <c r="CF40" s="304"/>
      <c r="CG40" s="304"/>
      <c r="CH40" s="304"/>
      <c r="CI40" s="304"/>
      <c r="CJ40" s="304"/>
      <c r="CK40" s="304"/>
      <c r="CL40" s="304"/>
      <c r="CM40" s="304"/>
      <c r="CN40" s="304"/>
      <c r="CO40" s="304"/>
      <c r="CP40" s="304"/>
      <c r="CQ40" s="304"/>
      <c r="CR40" s="304"/>
      <c r="CS40" s="304"/>
      <c r="CT40" s="304"/>
      <c r="CU40" s="304"/>
      <c r="CV40" s="304"/>
      <c r="CW40" s="304"/>
      <c r="CX40" s="304"/>
      <c r="CY40" s="304"/>
      <c r="CZ40" s="304"/>
      <c r="DA40" s="304"/>
      <c r="DB40" s="304"/>
      <c r="DC40" s="304"/>
      <c r="DD40" s="304"/>
      <c r="DE40" s="304"/>
      <c r="DF40" s="304"/>
    </row>
    <row r="41" spans="1:110" s="155" customFormat="1" ht="12.75" customHeight="1">
      <c r="A41" s="189"/>
      <c r="B41" s="330" t="s">
        <v>197</v>
      </c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  <c r="AQ41" s="330"/>
      <c r="AR41" s="330"/>
      <c r="AS41" s="330"/>
      <c r="AT41" s="338">
        <v>225</v>
      </c>
      <c r="AU41" s="338"/>
      <c r="AV41" s="338"/>
      <c r="AW41" s="338"/>
      <c r="AX41" s="338"/>
      <c r="AY41" s="338"/>
      <c r="AZ41" s="338"/>
      <c r="BA41" s="338"/>
      <c r="BB41" s="338"/>
      <c r="BC41" s="338"/>
      <c r="BD41" s="338"/>
      <c r="BE41" s="338"/>
      <c r="BF41" s="338"/>
      <c r="BG41" s="338"/>
      <c r="BH41" s="338"/>
      <c r="BI41" s="338"/>
      <c r="BJ41" s="338"/>
      <c r="BK41" s="303">
        <f>SUM('Приложение 1 к ФХД'!C29)</f>
        <v>38.5</v>
      </c>
      <c r="BL41" s="304"/>
      <c r="BM41" s="304"/>
      <c r="BN41" s="304"/>
      <c r="BO41" s="304"/>
      <c r="BP41" s="304"/>
      <c r="BQ41" s="304"/>
      <c r="BR41" s="304"/>
      <c r="BS41" s="304"/>
      <c r="BT41" s="304"/>
      <c r="BU41" s="304"/>
      <c r="BV41" s="304"/>
      <c r="BW41" s="304"/>
      <c r="BX41" s="304"/>
      <c r="BY41" s="304"/>
      <c r="BZ41" s="304"/>
      <c r="CA41" s="304"/>
      <c r="CB41" s="304"/>
      <c r="CC41" s="329">
        <v>29.2</v>
      </c>
      <c r="CD41" s="329"/>
      <c r="CE41" s="329"/>
      <c r="CF41" s="329"/>
      <c r="CG41" s="329"/>
      <c r="CH41" s="329"/>
      <c r="CI41" s="329"/>
      <c r="CJ41" s="329"/>
      <c r="CK41" s="329"/>
      <c r="CL41" s="329"/>
      <c r="CM41" s="329"/>
      <c r="CN41" s="329"/>
      <c r="CO41" s="329"/>
      <c r="CP41" s="329"/>
      <c r="CQ41" s="329"/>
      <c r="CR41" s="307">
        <v>29.2</v>
      </c>
      <c r="CS41" s="307"/>
      <c r="CT41" s="307"/>
      <c r="CU41" s="307"/>
      <c r="CV41" s="307"/>
      <c r="CW41" s="307"/>
      <c r="CX41" s="307"/>
      <c r="CY41" s="307"/>
      <c r="CZ41" s="307"/>
      <c r="DA41" s="307"/>
      <c r="DB41" s="307"/>
      <c r="DC41" s="307"/>
      <c r="DD41" s="307"/>
      <c r="DE41" s="307"/>
      <c r="DF41" s="307"/>
    </row>
    <row r="42" spans="1:110" s="155" customFormat="1" ht="12.75" customHeight="1">
      <c r="A42" s="189"/>
      <c r="B42" s="306" t="s">
        <v>198</v>
      </c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  <c r="AS42" s="306"/>
      <c r="AT42" s="329"/>
      <c r="AU42" s="329"/>
      <c r="AV42" s="329"/>
      <c r="AW42" s="329"/>
      <c r="AX42" s="329"/>
      <c r="AY42" s="329"/>
      <c r="AZ42" s="329"/>
      <c r="BA42" s="329"/>
      <c r="BB42" s="329"/>
      <c r="BC42" s="329"/>
      <c r="BD42" s="329"/>
      <c r="BE42" s="329"/>
      <c r="BF42" s="329"/>
      <c r="BG42" s="329"/>
      <c r="BH42" s="329"/>
      <c r="BI42" s="329"/>
      <c r="BJ42" s="329"/>
      <c r="BK42" s="304"/>
      <c r="BL42" s="304"/>
      <c r="BM42" s="304"/>
      <c r="BN42" s="304"/>
      <c r="BO42" s="304"/>
      <c r="BP42" s="304"/>
      <c r="BQ42" s="304"/>
      <c r="BR42" s="304"/>
      <c r="BS42" s="304"/>
      <c r="BT42" s="304"/>
      <c r="BU42" s="304"/>
      <c r="BV42" s="304"/>
      <c r="BW42" s="304"/>
      <c r="BX42" s="304"/>
      <c r="BY42" s="304"/>
      <c r="BZ42" s="304"/>
      <c r="CA42" s="304"/>
      <c r="CB42" s="304"/>
      <c r="CC42" s="304"/>
      <c r="CD42" s="304"/>
      <c r="CE42" s="304"/>
      <c r="CF42" s="304"/>
      <c r="CG42" s="304"/>
      <c r="CH42" s="304"/>
      <c r="CI42" s="304"/>
      <c r="CJ42" s="304"/>
      <c r="CK42" s="304"/>
      <c r="CL42" s="304"/>
      <c r="CM42" s="304"/>
      <c r="CN42" s="304"/>
      <c r="CO42" s="304"/>
      <c r="CP42" s="304"/>
      <c r="CQ42" s="304"/>
      <c r="CR42" s="304"/>
      <c r="CS42" s="304"/>
      <c r="CT42" s="304"/>
      <c r="CU42" s="304"/>
      <c r="CV42" s="304"/>
      <c r="CW42" s="304"/>
      <c r="CX42" s="304"/>
      <c r="CY42" s="304"/>
      <c r="CZ42" s="304"/>
      <c r="DA42" s="304"/>
      <c r="DB42" s="304"/>
      <c r="DC42" s="304"/>
      <c r="DD42" s="304"/>
      <c r="DE42" s="304"/>
      <c r="DF42" s="304"/>
    </row>
    <row r="43" spans="1:110" s="155" customFormat="1" ht="12.75" customHeight="1">
      <c r="A43" s="189"/>
      <c r="B43" s="330" t="s">
        <v>199</v>
      </c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  <c r="AQ43" s="330"/>
      <c r="AR43" s="330"/>
      <c r="AS43" s="330"/>
      <c r="AT43" s="338">
        <v>226</v>
      </c>
      <c r="AU43" s="338"/>
      <c r="AV43" s="338"/>
      <c r="AW43" s="338"/>
      <c r="AX43" s="338"/>
      <c r="AY43" s="338"/>
      <c r="AZ43" s="338"/>
      <c r="BA43" s="338"/>
      <c r="BB43" s="338"/>
      <c r="BC43" s="338"/>
      <c r="BD43" s="338"/>
      <c r="BE43" s="338"/>
      <c r="BF43" s="338"/>
      <c r="BG43" s="338"/>
      <c r="BH43" s="338"/>
      <c r="BI43" s="338"/>
      <c r="BJ43" s="338"/>
      <c r="BK43" s="303">
        <f>SUM('Приложение 1 к ФХД'!C31)</f>
        <v>142.4</v>
      </c>
      <c r="BL43" s="304"/>
      <c r="BM43" s="304"/>
      <c r="BN43" s="304"/>
      <c r="BO43" s="304"/>
      <c r="BP43" s="304"/>
      <c r="BQ43" s="304"/>
      <c r="BR43" s="304"/>
      <c r="BS43" s="304"/>
      <c r="BT43" s="304"/>
      <c r="BU43" s="304"/>
      <c r="BV43" s="304"/>
      <c r="BW43" s="304"/>
      <c r="BX43" s="304"/>
      <c r="BY43" s="304"/>
      <c r="BZ43" s="304"/>
      <c r="CA43" s="304"/>
      <c r="CB43" s="304"/>
      <c r="CC43" s="329"/>
      <c r="CD43" s="329"/>
      <c r="CE43" s="329"/>
      <c r="CF43" s="329"/>
      <c r="CG43" s="329"/>
      <c r="CH43" s="329"/>
      <c r="CI43" s="329"/>
      <c r="CJ43" s="329"/>
      <c r="CK43" s="329"/>
      <c r="CL43" s="329"/>
      <c r="CM43" s="329"/>
      <c r="CN43" s="329"/>
      <c r="CO43" s="329"/>
      <c r="CP43" s="329"/>
      <c r="CQ43" s="329"/>
      <c r="CR43" s="307">
        <v>25</v>
      </c>
      <c r="CS43" s="307"/>
      <c r="CT43" s="307"/>
      <c r="CU43" s="307"/>
      <c r="CV43" s="307"/>
      <c r="CW43" s="307"/>
      <c r="CX43" s="307"/>
      <c r="CY43" s="307"/>
      <c r="CZ43" s="307"/>
      <c r="DA43" s="307"/>
      <c r="DB43" s="307"/>
      <c r="DC43" s="307"/>
      <c r="DD43" s="307"/>
      <c r="DE43" s="307"/>
      <c r="DF43" s="307"/>
    </row>
    <row r="44" spans="1:110" s="155" customFormat="1" ht="12.75" customHeight="1">
      <c r="A44" s="189"/>
      <c r="B44" s="302" t="s">
        <v>200</v>
      </c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29">
        <v>240</v>
      </c>
      <c r="AU44" s="329"/>
      <c r="AV44" s="329"/>
      <c r="AW44" s="329"/>
      <c r="AX44" s="329"/>
      <c r="AY44" s="329"/>
      <c r="AZ44" s="329"/>
      <c r="BA44" s="329"/>
      <c r="BB44" s="329"/>
      <c r="BC44" s="329"/>
      <c r="BD44" s="329"/>
      <c r="BE44" s="329"/>
      <c r="BF44" s="329"/>
      <c r="BG44" s="329"/>
      <c r="BH44" s="329"/>
      <c r="BI44" s="329"/>
      <c r="BJ44" s="329"/>
      <c r="BK44" s="304"/>
      <c r="BL44" s="304"/>
      <c r="BM44" s="304"/>
      <c r="BN44" s="304"/>
      <c r="BO44" s="304"/>
      <c r="BP44" s="304"/>
      <c r="BQ44" s="304"/>
      <c r="BR44" s="304"/>
      <c r="BS44" s="304"/>
      <c r="BT44" s="304"/>
      <c r="BU44" s="304"/>
      <c r="BV44" s="304"/>
      <c r="BW44" s="304"/>
      <c r="BX44" s="304"/>
      <c r="BY44" s="304"/>
      <c r="BZ44" s="304"/>
      <c r="CA44" s="304"/>
      <c r="CB44" s="304"/>
      <c r="CC44" s="304"/>
      <c r="CD44" s="304"/>
      <c r="CE44" s="304"/>
      <c r="CF44" s="304"/>
      <c r="CG44" s="304"/>
      <c r="CH44" s="304"/>
      <c r="CI44" s="304"/>
      <c r="CJ44" s="304"/>
      <c r="CK44" s="304"/>
      <c r="CL44" s="304"/>
      <c r="CM44" s="304"/>
      <c r="CN44" s="304"/>
      <c r="CO44" s="304"/>
      <c r="CP44" s="304"/>
      <c r="CQ44" s="304"/>
      <c r="CR44" s="304"/>
      <c r="CS44" s="304"/>
      <c r="CT44" s="304"/>
      <c r="CU44" s="304"/>
      <c r="CV44" s="304"/>
      <c r="CW44" s="304"/>
      <c r="CX44" s="304"/>
      <c r="CY44" s="304"/>
      <c r="CZ44" s="304"/>
      <c r="DA44" s="304"/>
      <c r="DB44" s="304"/>
      <c r="DC44" s="304"/>
      <c r="DD44" s="304"/>
      <c r="DE44" s="304"/>
      <c r="DF44" s="304"/>
    </row>
    <row r="45" spans="1:110" s="155" customFormat="1" ht="12.75" customHeight="1">
      <c r="A45" s="189"/>
      <c r="B45" s="302" t="s">
        <v>156</v>
      </c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29"/>
      <c r="AU45" s="329"/>
      <c r="AV45" s="329"/>
      <c r="AW45" s="329"/>
      <c r="AX45" s="329"/>
      <c r="AY45" s="329"/>
      <c r="AZ45" s="329"/>
      <c r="BA45" s="329"/>
      <c r="BB45" s="329"/>
      <c r="BC45" s="329"/>
      <c r="BD45" s="329"/>
      <c r="BE45" s="329"/>
      <c r="BF45" s="329"/>
      <c r="BG45" s="329"/>
      <c r="BH45" s="329"/>
      <c r="BI45" s="329"/>
      <c r="BJ45" s="329"/>
      <c r="BK45" s="304"/>
      <c r="BL45" s="304"/>
      <c r="BM45" s="304"/>
      <c r="BN45" s="304"/>
      <c r="BO45" s="304"/>
      <c r="BP45" s="304"/>
      <c r="BQ45" s="304"/>
      <c r="BR45" s="304"/>
      <c r="BS45" s="304"/>
      <c r="BT45" s="304"/>
      <c r="BU45" s="304"/>
      <c r="BV45" s="304"/>
      <c r="BW45" s="304"/>
      <c r="BX45" s="304"/>
      <c r="BY45" s="304"/>
      <c r="BZ45" s="304"/>
      <c r="CA45" s="304"/>
      <c r="CB45" s="304"/>
      <c r="CC45" s="304"/>
      <c r="CD45" s="304"/>
      <c r="CE45" s="304"/>
      <c r="CF45" s="304"/>
      <c r="CG45" s="304"/>
      <c r="CH45" s="304"/>
      <c r="CI45" s="304"/>
      <c r="CJ45" s="304"/>
      <c r="CK45" s="304"/>
      <c r="CL45" s="304"/>
      <c r="CM45" s="304"/>
      <c r="CN45" s="304"/>
      <c r="CO45" s="304"/>
      <c r="CP45" s="304"/>
      <c r="CQ45" s="304"/>
      <c r="CR45" s="304"/>
      <c r="CS45" s="304"/>
      <c r="CT45" s="304"/>
      <c r="CU45" s="304"/>
      <c r="CV45" s="304"/>
      <c r="CW45" s="304"/>
      <c r="CX45" s="304"/>
      <c r="CY45" s="304"/>
      <c r="CZ45" s="304"/>
      <c r="DA45" s="304"/>
      <c r="DB45" s="304"/>
      <c r="DC45" s="304"/>
      <c r="DD45" s="304"/>
      <c r="DE45" s="304"/>
      <c r="DF45" s="304"/>
    </row>
    <row r="46" spans="1:110" s="155" customFormat="1" ht="12.75" customHeight="1">
      <c r="A46" s="189"/>
      <c r="B46" s="302" t="s">
        <v>201</v>
      </c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29">
        <v>241</v>
      </c>
      <c r="AU46" s="329"/>
      <c r="AV46" s="329"/>
      <c r="AW46" s="329"/>
      <c r="AX46" s="329"/>
      <c r="AY46" s="329"/>
      <c r="AZ46" s="329"/>
      <c r="BA46" s="329"/>
      <c r="BB46" s="329"/>
      <c r="BC46" s="329"/>
      <c r="BD46" s="329"/>
      <c r="BE46" s="329"/>
      <c r="BF46" s="329"/>
      <c r="BG46" s="329"/>
      <c r="BH46" s="329"/>
      <c r="BI46" s="329"/>
      <c r="BJ46" s="329"/>
      <c r="BK46" s="304"/>
      <c r="BL46" s="304"/>
      <c r="BM46" s="304"/>
      <c r="BN46" s="304"/>
      <c r="BO46" s="304"/>
      <c r="BP46" s="304"/>
      <c r="BQ46" s="304"/>
      <c r="BR46" s="304"/>
      <c r="BS46" s="304"/>
      <c r="BT46" s="304"/>
      <c r="BU46" s="304"/>
      <c r="BV46" s="304"/>
      <c r="BW46" s="304"/>
      <c r="BX46" s="304"/>
      <c r="BY46" s="304"/>
      <c r="BZ46" s="304"/>
      <c r="CA46" s="304"/>
      <c r="CB46" s="304"/>
      <c r="CC46" s="304"/>
      <c r="CD46" s="304"/>
      <c r="CE46" s="304"/>
      <c r="CF46" s="304"/>
      <c r="CG46" s="304"/>
      <c r="CH46" s="304"/>
      <c r="CI46" s="304"/>
      <c r="CJ46" s="304"/>
      <c r="CK46" s="304"/>
      <c r="CL46" s="304"/>
      <c r="CM46" s="304"/>
      <c r="CN46" s="304"/>
      <c r="CO46" s="304"/>
      <c r="CP46" s="304"/>
      <c r="CQ46" s="304"/>
      <c r="CR46" s="304"/>
      <c r="CS46" s="304"/>
      <c r="CT46" s="304"/>
      <c r="CU46" s="304"/>
      <c r="CV46" s="304"/>
      <c r="CW46" s="304"/>
      <c r="CX46" s="304"/>
      <c r="CY46" s="304"/>
      <c r="CZ46" s="304"/>
      <c r="DA46" s="304"/>
      <c r="DB46" s="304"/>
      <c r="DC46" s="304"/>
      <c r="DD46" s="304"/>
      <c r="DE46" s="304"/>
      <c r="DF46" s="304"/>
    </row>
    <row r="47" spans="1:110" s="155" customFormat="1" ht="12.75" customHeight="1">
      <c r="A47" s="189"/>
      <c r="B47" s="302" t="s">
        <v>202</v>
      </c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29">
        <v>260</v>
      </c>
      <c r="AU47" s="329"/>
      <c r="AV47" s="329"/>
      <c r="AW47" s="329"/>
      <c r="AX47" s="329"/>
      <c r="AY47" s="329"/>
      <c r="AZ47" s="329"/>
      <c r="BA47" s="329"/>
      <c r="BB47" s="329"/>
      <c r="BC47" s="329"/>
      <c r="BD47" s="329"/>
      <c r="BE47" s="329"/>
      <c r="BF47" s="329"/>
      <c r="BG47" s="329"/>
      <c r="BH47" s="329"/>
      <c r="BI47" s="329"/>
      <c r="BJ47" s="329"/>
      <c r="BK47" s="304"/>
      <c r="BL47" s="304"/>
      <c r="BM47" s="304"/>
      <c r="BN47" s="304"/>
      <c r="BO47" s="304"/>
      <c r="BP47" s="304"/>
      <c r="BQ47" s="304"/>
      <c r="BR47" s="304"/>
      <c r="BS47" s="304"/>
      <c r="BT47" s="304"/>
      <c r="BU47" s="304"/>
      <c r="BV47" s="304"/>
      <c r="BW47" s="304"/>
      <c r="BX47" s="304"/>
      <c r="BY47" s="304"/>
      <c r="BZ47" s="304"/>
      <c r="CA47" s="304"/>
      <c r="CB47" s="304"/>
      <c r="CC47" s="304"/>
      <c r="CD47" s="304"/>
      <c r="CE47" s="304"/>
      <c r="CF47" s="304"/>
      <c r="CG47" s="304"/>
      <c r="CH47" s="304"/>
      <c r="CI47" s="304"/>
      <c r="CJ47" s="304"/>
      <c r="CK47" s="304"/>
      <c r="CL47" s="304"/>
      <c r="CM47" s="304"/>
      <c r="CN47" s="304"/>
      <c r="CO47" s="304"/>
      <c r="CP47" s="304"/>
      <c r="CQ47" s="304"/>
      <c r="CR47" s="304"/>
      <c r="CS47" s="304"/>
      <c r="CT47" s="304"/>
      <c r="CU47" s="304"/>
      <c r="CV47" s="304"/>
      <c r="CW47" s="304"/>
      <c r="CX47" s="304"/>
      <c r="CY47" s="304"/>
      <c r="CZ47" s="304"/>
      <c r="DA47" s="304"/>
      <c r="DB47" s="304"/>
      <c r="DC47" s="304"/>
      <c r="DD47" s="304"/>
      <c r="DE47" s="304"/>
      <c r="DF47" s="304"/>
    </row>
    <row r="48" spans="1:110" s="155" customFormat="1" ht="12.75" customHeight="1">
      <c r="A48" s="189"/>
      <c r="B48" s="302" t="s">
        <v>156</v>
      </c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29"/>
      <c r="AU48" s="329"/>
      <c r="AV48" s="329"/>
      <c r="AW48" s="329"/>
      <c r="AX48" s="329"/>
      <c r="AY48" s="329"/>
      <c r="AZ48" s="329"/>
      <c r="BA48" s="329"/>
      <c r="BB48" s="329"/>
      <c r="BC48" s="329"/>
      <c r="BD48" s="329"/>
      <c r="BE48" s="329"/>
      <c r="BF48" s="329"/>
      <c r="BG48" s="329"/>
      <c r="BH48" s="329"/>
      <c r="BI48" s="329"/>
      <c r="BJ48" s="329"/>
      <c r="BK48" s="304"/>
      <c r="BL48" s="304"/>
      <c r="BM48" s="304"/>
      <c r="BN48" s="304"/>
      <c r="BO48" s="304"/>
      <c r="BP48" s="304"/>
      <c r="BQ48" s="304"/>
      <c r="BR48" s="304"/>
      <c r="BS48" s="304"/>
      <c r="BT48" s="304"/>
      <c r="BU48" s="304"/>
      <c r="BV48" s="304"/>
      <c r="BW48" s="304"/>
      <c r="BX48" s="304"/>
      <c r="BY48" s="304"/>
      <c r="BZ48" s="304"/>
      <c r="CA48" s="304"/>
      <c r="CB48" s="304"/>
      <c r="CC48" s="304"/>
      <c r="CD48" s="304"/>
      <c r="CE48" s="304"/>
      <c r="CF48" s="304"/>
      <c r="CG48" s="304"/>
      <c r="CH48" s="304"/>
      <c r="CI48" s="304"/>
      <c r="CJ48" s="304"/>
      <c r="CK48" s="304"/>
      <c r="CL48" s="304"/>
      <c r="CM48" s="304"/>
      <c r="CN48" s="304"/>
      <c r="CO48" s="304"/>
      <c r="CP48" s="304"/>
      <c r="CQ48" s="304"/>
      <c r="CR48" s="304"/>
      <c r="CS48" s="304"/>
      <c r="CT48" s="304"/>
      <c r="CU48" s="304"/>
      <c r="CV48" s="304"/>
      <c r="CW48" s="304"/>
      <c r="CX48" s="304"/>
      <c r="CY48" s="304"/>
      <c r="CZ48" s="304"/>
      <c r="DA48" s="304"/>
      <c r="DB48" s="304"/>
      <c r="DC48" s="304"/>
      <c r="DD48" s="304"/>
      <c r="DE48" s="304"/>
      <c r="DF48" s="304"/>
    </row>
    <row r="49" spans="1:110" s="155" customFormat="1" ht="12.75" customHeight="1">
      <c r="A49" s="189"/>
      <c r="B49" s="302" t="s">
        <v>203</v>
      </c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29">
        <v>262</v>
      </c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03"/>
      <c r="BL49" s="304"/>
      <c r="BM49" s="304"/>
      <c r="BN49" s="304"/>
      <c r="BO49" s="304"/>
      <c r="BP49" s="304"/>
      <c r="BQ49" s="304"/>
      <c r="BR49" s="304"/>
      <c r="BS49" s="304"/>
      <c r="BT49" s="304"/>
      <c r="BU49" s="304"/>
      <c r="BV49" s="304"/>
      <c r="BW49" s="304"/>
      <c r="BX49" s="304"/>
      <c r="BY49" s="304"/>
      <c r="BZ49" s="304"/>
      <c r="CA49" s="304"/>
      <c r="CB49" s="304"/>
      <c r="CC49" s="304"/>
      <c r="CD49" s="304"/>
      <c r="CE49" s="304"/>
      <c r="CF49" s="304"/>
      <c r="CG49" s="304"/>
      <c r="CH49" s="304"/>
      <c r="CI49" s="304"/>
      <c r="CJ49" s="304"/>
      <c r="CK49" s="304"/>
      <c r="CL49" s="304"/>
      <c r="CM49" s="304"/>
      <c r="CN49" s="304"/>
      <c r="CO49" s="304"/>
      <c r="CP49" s="304"/>
      <c r="CQ49" s="304"/>
      <c r="CR49" s="304"/>
      <c r="CS49" s="304"/>
      <c r="CT49" s="304"/>
      <c r="CU49" s="304"/>
      <c r="CV49" s="304"/>
      <c r="CW49" s="304"/>
      <c r="CX49" s="304"/>
      <c r="CY49" s="304"/>
      <c r="CZ49" s="304"/>
      <c r="DA49" s="304"/>
      <c r="DB49" s="304"/>
      <c r="DC49" s="304"/>
      <c r="DD49" s="304"/>
      <c r="DE49" s="304"/>
      <c r="DF49" s="304"/>
    </row>
    <row r="50" spans="1:110" s="155" customFormat="1" ht="12.75" customHeight="1">
      <c r="A50" s="189"/>
      <c r="B50" s="330" t="s">
        <v>204</v>
      </c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0"/>
      <c r="AQ50" s="330"/>
      <c r="AR50" s="330"/>
      <c r="AS50" s="330"/>
      <c r="AT50" s="338">
        <v>290</v>
      </c>
      <c r="AU50" s="338"/>
      <c r="AV50" s="338"/>
      <c r="AW50" s="338"/>
      <c r="AX50" s="338"/>
      <c r="AY50" s="338"/>
      <c r="AZ50" s="338"/>
      <c r="BA50" s="338"/>
      <c r="BB50" s="338"/>
      <c r="BC50" s="338"/>
      <c r="BD50" s="338"/>
      <c r="BE50" s="338"/>
      <c r="BF50" s="338"/>
      <c r="BG50" s="338"/>
      <c r="BH50" s="338"/>
      <c r="BI50" s="338"/>
      <c r="BJ50" s="338"/>
      <c r="BK50" s="303">
        <f>SUM('Приложение 1 к ФХД'!C33)</f>
        <v>1.4000000000000001</v>
      </c>
      <c r="BL50" s="304"/>
      <c r="BM50" s="304"/>
      <c r="BN50" s="304"/>
      <c r="BO50" s="304"/>
      <c r="BP50" s="304"/>
      <c r="BQ50" s="304"/>
      <c r="BR50" s="304"/>
      <c r="BS50" s="304"/>
      <c r="BT50" s="304"/>
      <c r="BU50" s="304"/>
      <c r="BV50" s="304"/>
      <c r="BW50" s="304"/>
      <c r="BX50" s="304"/>
      <c r="BY50" s="304"/>
      <c r="BZ50" s="304"/>
      <c r="CA50" s="304"/>
      <c r="CB50" s="304"/>
      <c r="CC50" s="304">
        <v>0.1</v>
      </c>
      <c r="CD50" s="304"/>
      <c r="CE50" s="304"/>
      <c r="CF50" s="304"/>
      <c r="CG50" s="304"/>
      <c r="CH50" s="304"/>
      <c r="CI50" s="304"/>
      <c r="CJ50" s="304"/>
      <c r="CK50" s="304"/>
      <c r="CL50" s="304"/>
      <c r="CM50" s="304"/>
      <c r="CN50" s="304"/>
      <c r="CO50" s="304"/>
      <c r="CP50" s="304"/>
      <c r="CQ50" s="304"/>
      <c r="CR50" s="307">
        <v>0.1</v>
      </c>
      <c r="CS50" s="307"/>
      <c r="CT50" s="307"/>
      <c r="CU50" s="307"/>
      <c r="CV50" s="307"/>
      <c r="CW50" s="307"/>
      <c r="CX50" s="307"/>
      <c r="CY50" s="307"/>
      <c r="CZ50" s="307"/>
      <c r="DA50" s="307"/>
      <c r="DB50" s="307"/>
      <c r="DC50" s="307"/>
      <c r="DD50" s="307"/>
      <c r="DE50" s="307"/>
      <c r="DF50" s="307"/>
    </row>
    <row r="51" spans="1:110" s="155" customFormat="1" ht="12.75" customHeight="1">
      <c r="A51" s="189"/>
      <c r="B51" s="302" t="s">
        <v>156</v>
      </c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29"/>
      <c r="AU51" s="329"/>
      <c r="AV51" s="329"/>
      <c r="AW51" s="329"/>
      <c r="AX51" s="329"/>
      <c r="AY51" s="329"/>
      <c r="AZ51" s="329"/>
      <c r="BA51" s="329"/>
      <c r="BB51" s="329"/>
      <c r="BC51" s="329"/>
      <c r="BD51" s="329"/>
      <c r="BE51" s="329"/>
      <c r="BF51" s="329"/>
      <c r="BG51" s="329"/>
      <c r="BH51" s="329"/>
      <c r="BI51" s="329"/>
      <c r="BJ51" s="329"/>
      <c r="BK51" s="304"/>
      <c r="BL51" s="304"/>
      <c r="BM51" s="304"/>
      <c r="BN51" s="304"/>
      <c r="BO51" s="304"/>
      <c r="BP51" s="304"/>
      <c r="BQ51" s="304"/>
      <c r="BR51" s="304"/>
      <c r="BS51" s="304"/>
      <c r="BT51" s="304"/>
      <c r="BU51" s="304"/>
      <c r="BV51" s="304"/>
      <c r="BW51" s="304"/>
      <c r="BX51" s="304"/>
      <c r="BY51" s="304"/>
      <c r="BZ51" s="304"/>
      <c r="CA51" s="304"/>
      <c r="CB51" s="304"/>
      <c r="CC51" s="308"/>
      <c r="CD51" s="308"/>
      <c r="CE51" s="308"/>
      <c r="CF51" s="308"/>
      <c r="CG51" s="308"/>
      <c r="CH51" s="308"/>
      <c r="CI51" s="308"/>
      <c r="CJ51" s="308"/>
      <c r="CK51" s="308"/>
      <c r="CL51" s="308"/>
      <c r="CM51" s="308"/>
      <c r="CN51" s="308"/>
      <c r="CO51" s="308"/>
      <c r="CP51" s="308"/>
      <c r="CQ51" s="308"/>
      <c r="CR51" s="308"/>
      <c r="CS51" s="308"/>
      <c r="CT51" s="308"/>
      <c r="CU51" s="308"/>
      <c r="CV51" s="308"/>
      <c r="CW51" s="308"/>
      <c r="CX51" s="308"/>
      <c r="CY51" s="308"/>
      <c r="CZ51" s="308"/>
      <c r="DA51" s="308"/>
      <c r="DB51" s="308"/>
      <c r="DC51" s="308"/>
      <c r="DD51" s="308"/>
      <c r="DE51" s="308"/>
      <c r="DF51" s="308"/>
    </row>
    <row r="52" spans="1:110" s="155" customFormat="1" ht="12.75" customHeight="1">
      <c r="A52" s="189"/>
      <c r="B52" s="302" t="s">
        <v>205</v>
      </c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29"/>
      <c r="BG52" s="329"/>
      <c r="BH52" s="329"/>
      <c r="BI52" s="329"/>
      <c r="BJ52" s="329"/>
      <c r="BK52" s="303">
        <f>SUM('Приложение 1 к ФХД'!C34)</f>
        <v>0</v>
      </c>
      <c r="BL52" s="304"/>
      <c r="BM52" s="304"/>
      <c r="BN52" s="304"/>
      <c r="BO52" s="304"/>
      <c r="BP52" s="304"/>
      <c r="BQ52" s="304"/>
      <c r="BR52" s="304"/>
      <c r="BS52" s="304"/>
      <c r="BT52" s="304"/>
      <c r="BU52" s="304"/>
      <c r="BV52" s="304"/>
      <c r="BW52" s="304"/>
      <c r="BX52" s="304"/>
      <c r="BY52" s="304"/>
      <c r="BZ52" s="304"/>
      <c r="CA52" s="304"/>
      <c r="CB52" s="304"/>
      <c r="CC52" s="304">
        <v>0.1</v>
      </c>
      <c r="CD52" s="304"/>
      <c r="CE52" s="304"/>
      <c r="CF52" s="304"/>
      <c r="CG52" s="304"/>
      <c r="CH52" s="304"/>
      <c r="CI52" s="304"/>
      <c r="CJ52" s="304"/>
      <c r="CK52" s="304"/>
      <c r="CL52" s="304"/>
      <c r="CM52" s="304"/>
      <c r="CN52" s="304"/>
      <c r="CO52" s="304"/>
      <c r="CP52" s="304"/>
      <c r="CQ52" s="304"/>
      <c r="CR52" s="307">
        <v>0.1</v>
      </c>
      <c r="CS52" s="307"/>
      <c r="CT52" s="307"/>
      <c r="CU52" s="307"/>
      <c r="CV52" s="307"/>
      <c r="CW52" s="307"/>
      <c r="CX52" s="307"/>
      <c r="CY52" s="307"/>
      <c r="CZ52" s="307"/>
      <c r="DA52" s="307"/>
      <c r="DB52" s="307"/>
      <c r="DC52" s="307"/>
      <c r="DD52" s="307"/>
      <c r="DE52" s="307"/>
      <c r="DF52" s="307"/>
    </row>
    <row r="53" spans="1:110" s="155" customFormat="1" ht="12.75" customHeight="1">
      <c r="A53" s="189"/>
      <c r="B53" s="302" t="s">
        <v>60</v>
      </c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29"/>
      <c r="BF53" s="329"/>
      <c r="BG53" s="329"/>
      <c r="BH53" s="329"/>
      <c r="BI53" s="329"/>
      <c r="BJ53" s="329"/>
      <c r="BK53" s="303">
        <f>SUM('Приложение 1 к ФХД'!C35)</f>
        <v>1.4000000000000001</v>
      </c>
      <c r="BL53" s="304"/>
      <c r="BM53" s="304"/>
      <c r="BN53" s="304"/>
      <c r="BO53" s="304"/>
      <c r="BP53" s="304"/>
      <c r="BQ53" s="304"/>
      <c r="BR53" s="304"/>
      <c r="BS53" s="304"/>
      <c r="BT53" s="304"/>
      <c r="BU53" s="304"/>
      <c r="BV53" s="304"/>
      <c r="BW53" s="304"/>
      <c r="BX53" s="304"/>
      <c r="BY53" s="304"/>
      <c r="BZ53" s="304"/>
      <c r="CA53" s="304"/>
      <c r="CB53" s="304"/>
      <c r="CC53" s="304">
        <v>0.1</v>
      </c>
      <c r="CD53" s="304"/>
      <c r="CE53" s="304"/>
      <c r="CF53" s="304"/>
      <c r="CG53" s="304"/>
      <c r="CH53" s="304"/>
      <c r="CI53" s="304"/>
      <c r="CJ53" s="304"/>
      <c r="CK53" s="304"/>
      <c r="CL53" s="304"/>
      <c r="CM53" s="304"/>
      <c r="CN53" s="304"/>
      <c r="CO53" s="304"/>
      <c r="CP53" s="304"/>
      <c r="CQ53" s="304"/>
      <c r="CR53" s="304">
        <v>0.1</v>
      </c>
      <c r="CS53" s="304"/>
      <c r="CT53" s="304"/>
      <c r="CU53" s="304"/>
      <c r="CV53" s="304"/>
      <c r="CW53" s="304"/>
      <c r="CX53" s="304"/>
      <c r="CY53" s="304"/>
      <c r="CZ53" s="304"/>
      <c r="DA53" s="304"/>
      <c r="DB53" s="304"/>
      <c r="DC53" s="304"/>
      <c r="DD53" s="304"/>
      <c r="DE53" s="304"/>
      <c r="DF53" s="304"/>
    </row>
    <row r="54" spans="1:110" s="155" customFormat="1" ht="12.75" customHeight="1">
      <c r="A54" s="189"/>
      <c r="B54" s="330" t="s">
        <v>206</v>
      </c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8" t="s">
        <v>207</v>
      </c>
      <c r="AU54" s="338"/>
      <c r="AV54" s="338"/>
      <c r="AW54" s="338"/>
      <c r="AX54" s="338"/>
      <c r="AY54" s="338"/>
      <c r="AZ54" s="338"/>
      <c r="BA54" s="338"/>
      <c r="BB54" s="338"/>
      <c r="BC54" s="338"/>
      <c r="BD54" s="338"/>
      <c r="BE54" s="338"/>
      <c r="BF54" s="338"/>
      <c r="BG54" s="338"/>
      <c r="BH54" s="338"/>
      <c r="BI54" s="338"/>
      <c r="BJ54" s="338"/>
      <c r="BK54" s="303">
        <f>SUM('Приложение 1 к ФХД'!C36)</f>
        <v>622</v>
      </c>
      <c r="BL54" s="304"/>
      <c r="BM54" s="304"/>
      <c r="BN54" s="304"/>
      <c r="BO54" s="304"/>
      <c r="BP54" s="304"/>
      <c r="BQ54" s="304"/>
      <c r="BR54" s="304"/>
      <c r="BS54" s="304"/>
      <c r="BT54" s="304"/>
      <c r="BU54" s="304"/>
      <c r="BV54" s="304"/>
      <c r="BW54" s="304"/>
      <c r="BX54" s="304"/>
      <c r="BY54" s="304"/>
      <c r="BZ54" s="304"/>
      <c r="CA54" s="304"/>
      <c r="CB54" s="304"/>
      <c r="CC54" s="304">
        <v>285.81</v>
      </c>
      <c r="CD54" s="304"/>
      <c r="CE54" s="304"/>
      <c r="CF54" s="304"/>
      <c r="CG54" s="304"/>
      <c r="CH54" s="304"/>
      <c r="CI54" s="304"/>
      <c r="CJ54" s="304"/>
      <c r="CK54" s="304"/>
      <c r="CL54" s="304"/>
      <c r="CM54" s="304"/>
      <c r="CN54" s="304"/>
      <c r="CO54" s="304"/>
      <c r="CP54" s="304"/>
      <c r="CQ54" s="304"/>
      <c r="CR54" s="304">
        <v>243.5</v>
      </c>
      <c r="CS54" s="304"/>
      <c r="CT54" s="304"/>
      <c r="CU54" s="304"/>
      <c r="CV54" s="304"/>
      <c r="CW54" s="304"/>
      <c r="CX54" s="304"/>
      <c r="CY54" s="304"/>
      <c r="CZ54" s="304"/>
      <c r="DA54" s="304"/>
      <c r="DB54" s="304"/>
      <c r="DC54" s="304"/>
      <c r="DD54" s="304"/>
      <c r="DE54" s="304"/>
      <c r="DF54" s="304"/>
    </row>
    <row r="55" spans="1:110" s="155" customFormat="1" ht="12.75" customHeight="1">
      <c r="A55" s="189"/>
      <c r="B55" s="302" t="s">
        <v>208</v>
      </c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29">
        <v>300</v>
      </c>
      <c r="AU55" s="329"/>
      <c r="AV55" s="329"/>
      <c r="AW55" s="329"/>
      <c r="AX55" s="329"/>
      <c r="AY55" s="329"/>
      <c r="AZ55" s="329"/>
      <c r="BA55" s="329"/>
      <c r="BB55" s="329"/>
      <c r="BC55" s="329"/>
      <c r="BD55" s="329"/>
      <c r="BE55" s="329"/>
      <c r="BF55" s="329"/>
      <c r="BG55" s="329"/>
      <c r="BH55" s="329"/>
      <c r="BI55" s="329"/>
      <c r="BJ55" s="329"/>
      <c r="BK55" s="303">
        <f>SUM(BK54,BK58)</f>
        <v>1739.39</v>
      </c>
      <c r="BL55" s="304"/>
      <c r="BM55" s="304"/>
      <c r="BN55" s="304"/>
      <c r="BO55" s="304"/>
      <c r="BP55" s="304"/>
      <c r="BQ55" s="304"/>
      <c r="BR55" s="304"/>
      <c r="BS55" s="304"/>
      <c r="BT55" s="304"/>
      <c r="BU55" s="304"/>
      <c r="BV55" s="304"/>
      <c r="BW55" s="304"/>
      <c r="BX55" s="304"/>
      <c r="BY55" s="304"/>
      <c r="BZ55" s="304"/>
      <c r="CA55" s="304"/>
      <c r="CB55" s="304"/>
      <c r="CC55" s="304">
        <v>1166.27</v>
      </c>
      <c r="CD55" s="304"/>
      <c r="CE55" s="304"/>
      <c r="CF55" s="304"/>
      <c r="CG55" s="304"/>
      <c r="CH55" s="304"/>
      <c r="CI55" s="304"/>
      <c r="CJ55" s="304"/>
      <c r="CK55" s="304"/>
      <c r="CL55" s="304"/>
      <c r="CM55" s="304"/>
      <c r="CN55" s="304"/>
      <c r="CO55" s="304"/>
      <c r="CP55" s="304"/>
      <c r="CQ55" s="304"/>
      <c r="CR55" s="307">
        <v>1150.1</v>
      </c>
      <c r="CS55" s="307"/>
      <c r="CT55" s="307"/>
      <c r="CU55" s="307"/>
      <c r="CV55" s="307"/>
      <c r="CW55" s="307"/>
      <c r="CX55" s="307"/>
      <c r="CY55" s="307"/>
      <c r="CZ55" s="307"/>
      <c r="DA55" s="307"/>
      <c r="DB55" s="307"/>
      <c r="DC55" s="307"/>
      <c r="DD55" s="307"/>
      <c r="DE55" s="307"/>
      <c r="DF55" s="307"/>
    </row>
    <row r="56" spans="1:110" s="155" customFormat="1" ht="12.75" customHeight="1">
      <c r="A56" s="189"/>
      <c r="B56" s="302" t="s">
        <v>209</v>
      </c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29">
        <v>320</v>
      </c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329"/>
      <c r="BI56" s="329"/>
      <c r="BJ56" s="329"/>
      <c r="BK56" s="304"/>
      <c r="BL56" s="304"/>
      <c r="BM56" s="304"/>
      <c r="BN56" s="304"/>
      <c r="BO56" s="304"/>
      <c r="BP56" s="304"/>
      <c r="BQ56" s="304"/>
      <c r="BR56" s="304"/>
      <c r="BS56" s="304"/>
      <c r="BT56" s="304"/>
      <c r="BU56" s="304"/>
      <c r="BV56" s="304"/>
      <c r="BW56" s="304"/>
      <c r="BX56" s="304"/>
      <c r="BY56" s="304"/>
      <c r="BZ56" s="304"/>
      <c r="CA56" s="304"/>
      <c r="CB56" s="304"/>
      <c r="CC56" s="304"/>
      <c r="CD56" s="304"/>
      <c r="CE56" s="304"/>
      <c r="CF56" s="304"/>
      <c r="CG56" s="304"/>
      <c r="CH56" s="304"/>
      <c r="CI56" s="304"/>
      <c r="CJ56" s="304"/>
      <c r="CK56" s="304"/>
      <c r="CL56" s="304"/>
      <c r="CM56" s="304"/>
      <c r="CN56" s="304"/>
      <c r="CO56" s="304"/>
      <c r="CP56" s="304"/>
      <c r="CQ56" s="304"/>
      <c r="CR56" s="304"/>
      <c r="CS56" s="304"/>
      <c r="CT56" s="304"/>
      <c r="CU56" s="304"/>
      <c r="CV56" s="304"/>
      <c r="CW56" s="304"/>
      <c r="CX56" s="304"/>
      <c r="CY56" s="304"/>
      <c r="CZ56" s="304"/>
      <c r="DA56" s="304"/>
      <c r="DB56" s="304"/>
      <c r="DC56" s="304"/>
      <c r="DD56" s="304"/>
      <c r="DE56" s="304"/>
      <c r="DF56" s="304"/>
    </row>
    <row r="57" spans="1:110" s="155" customFormat="1" ht="12.75" customHeight="1">
      <c r="A57" s="189"/>
      <c r="B57" s="302" t="s">
        <v>210</v>
      </c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29">
        <v>330</v>
      </c>
      <c r="AU57" s="329"/>
      <c r="AV57" s="329"/>
      <c r="AW57" s="329"/>
      <c r="AX57" s="329"/>
      <c r="AY57" s="329"/>
      <c r="AZ57" s="329"/>
      <c r="BA57" s="329"/>
      <c r="BB57" s="329"/>
      <c r="BC57" s="329"/>
      <c r="BD57" s="329"/>
      <c r="BE57" s="329"/>
      <c r="BF57" s="329"/>
      <c r="BG57" s="329"/>
      <c r="BH57" s="329"/>
      <c r="BI57" s="329"/>
      <c r="BJ57" s="329"/>
      <c r="BK57" s="304"/>
      <c r="BL57" s="304"/>
      <c r="BM57" s="304"/>
      <c r="BN57" s="304"/>
      <c r="BO57" s="304"/>
      <c r="BP57" s="304"/>
      <c r="BQ57" s="304"/>
      <c r="BR57" s="304"/>
      <c r="BS57" s="304"/>
      <c r="BT57" s="304"/>
      <c r="BU57" s="304"/>
      <c r="BV57" s="304"/>
      <c r="BW57" s="304"/>
      <c r="BX57" s="304"/>
      <c r="BY57" s="304"/>
      <c r="BZ57" s="304"/>
      <c r="CA57" s="304"/>
      <c r="CB57" s="304"/>
      <c r="CC57" s="304"/>
      <c r="CD57" s="304"/>
      <c r="CE57" s="304"/>
      <c r="CF57" s="304"/>
      <c r="CG57" s="304"/>
      <c r="CH57" s="304"/>
      <c r="CI57" s="304"/>
      <c r="CJ57" s="304"/>
      <c r="CK57" s="304"/>
      <c r="CL57" s="304"/>
      <c r="CM57" s="304"/>
      <c r="CN57" s="304"/>
      <c r="CO57" s="304"/>
      <c r="CP57" s="304"/>
      <c r="CQ57" s="304"/>
      <c r="CR57" s="304"/>
      <c r="CS57" s="304"/>
      <c r="CT57" s="304"/>
      <c r="CU57" s="304"/>
      <c r="CV57" s="304"/>
      <c r="CW57" s="304"/>
      <c r="CX57" s="304"/>
      <c r="CY57" s="304"/>
      <c r="CZ57" s="304"/>
      <c r="DA57" s="304"/>
      <c r="DB57" s="304"/>
      <c r="DC57" s="304"/>
      <c r="DD57" s="304"/>
      <c r="DE57" s="304"/>
      <c r="DF57" s="304"/>
    </row>
    <row r="58" spans="1:110" s="155" customFormat="1" ht="12.75" customHeight="1">
      <c r="A58" s="189"/>
      <c r="B58" s="330" t="s">
        <v>211</v>
      </c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/>
      <c r="AO58" s="330"/>
      <c r="AP58" s="330"/>
      <c r="AQ58" s="330"/>
      <c r="AR58" s="330"/>
      <c r="AS58" s="330"/>
      <c r="AT58" s="338">
        <v>340</v>
      </c>
      <c r="AU58" s="338"/>
      <c r="AV58" s="338"/>
      <c r="AW58" s="338"/>
      <c r="AX58" s="338"/>
      <c r="AY58" s="338"/>
      <c r="AZ58" s="338"/>
      <c r="BA58" s="338"/>
      <c r="BB58" s="338"/>
      <c r="BC58" s="338"/>
      <c r="BD58" s="338"/>
      <c r="BE58" s="338"/>
      <c r="BF58" s="338"/>
      <c r="BG58" s="338"/>
      <c r="BH58" s="338"/>
      <c r="BI58" s="338"/>
      <c r="BJ58" s="338"/>
      <c r="BK58" s="293">
        <f>SUM('Приложение 1 к ФХД'!C38)</f>
        <v>1117.39</v>
      </c>
      <c r="BL58" s="294"/>
      <c r="BM58" s="294"/>
      <c r="BN58" s="294"/>
      <c r="BO58" s="294"/>
      <c r="BP58" s="294"/>
      <c r="BQ58" s="294"/>
      <c r="BR58" s="294"/>
      <c r="BS58" s="294"/>
      <c r="BT58" s="294"/>
      <c r="BU58" s="294"/>
      <c r="BV58" s="294"/>
      <c r="BW58" s="294"/>
      <c r="BX58" s="294"/>
      <c r="BY58" s="213"/>
      <c r="BZ58" s="213"/>
      <c r="CA58" s="213"/>
      <c r="CB58" s="214"/>
      <c r="CC58" s="304">
        <v>880.46</v>
      </c>
      <c r="CD58" s="304"/>
      <c r="CE58" s="304"/>
      <c r="CF58" s="304"/>
      <c r="CG58" s="304"/>
      <c r="CH58" s="304"/>
      <c r="CI58" s="304"/>
      <c r="CJ58" s="304"/>
      <c r="CK58" s="304"/>
      <c r="CL58" s="304"/>
      <c r="CM58" s="304"/>
      <c r="CN58" s="304"/>
      <c r="CO58" s="304"/>
      <c r="CP58" s="304"/>
      <c r="CQ58" s="304"/>
      <c r="CR58" s="304">
        <v>906.6</v>
      </c>
      <c r="CS58" s="304"/>
      <c r="CT58" s="304"/>
      <c r="CU58" s="304"/>
      <c r="CV58" s="304"/>
      <c r="CW58" s="304"/>
      <c r="CX58" s="304"/>
      <c r="CY58" s="304"/>
      <c r="CZ58" s="304"/>
      <c r="DA58" s="304"/>
      <c r="DB58" s="304"/>
      <c r="DC58" s="304"/>
      <c r="DD58" s="304"/>
      <c r="DE58" s="304"/>
      <c r="DF58" s="304"/>
    </row>
    <row r="59" spans="1:111" s="155" customFormat="1" ht="12.75" customHeight="1">
      <c r="A59" s="193"/>
      <c r="B59" s="302" t="s">
        <v>212</v>
      </c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29"/>
      <c r="AU59" s="329"/>
      <c r="AV59" s="329"/>
      <c r="AW59" s="329"/>
      <c r="AX59" s="329"/>
      <c r="AY59" s="329"/>
      <c r="AZ59" s="329"/>
      <c r="BA59" s="329"/>
      <c r="BB59" s="329"/>
      <c r="BC59" s="329"/>
      <c r="BD59" s="329"/>
      <c r="BE59" s="329"/>
      <c r="BF59" s="329"/>
      <c r="BG59" s="329"/>
      <c r="BH59" s="329"/>
      <c r="BI59" s="329"/>
      <c r="BJ59" s="329"/>
      <c r="BK59" s="303">
        <f>SUM('Приложение 1 к ФХД'!C39)</f>
        <v>215.8</v>
      </c>
      <c r="BL59" s="304"/>
      <c r="BM59" s="304"/>
      <c r="BN59" s="304"/>
      <c r="BO59" s="304"/>
      <c r="BP59" s="304"/>
      <c r="BQ59" s="304"/>
      <c r="BR59" s="304"/>
      <c r="BS59" s="304"/>
      <c r="BT59" s="304"/>
      <c r="BU59" s="304"/>
      <c r="BV59" s="304"/>
      <c r="BW59" s="304"/>
      <c r="BX59" s="304"/>
      <c r="BY59" s="190"/>
      <c r="BZ59" s="190"/>
      <c r="CA59" s="190"/>
      <c r="CB59" s="190"/>
      <c r="CC59" s="304">
        <v>215.8</v>
      </c>
      <c r="CD59" s="304"/>
      <c r="CE59" s="304"/>
      <c r="CF59" s="304"/>
      <c r="CG59" s="304"/>
      <c r="CH59" s="304"/>
      <c r="CI59" s="304"/>
      <c r="CJ59" s="304"/>
      <c r="CK59" s="304"/>
      <c r="CL59" s="304"/>
      <c r="CM59" s="304"/>
      <c r="CN59" s="304"/>
      <c r="CO59" s="304"/>
      <c r="CP59" s="304"/>
      <c r="CQ59" s="304"/>
      <c r="CR59" s="304">
        <v>215.8</v>
      </c>
      <c r="CS59" s="304"/>
      <c r="CT59" s="304"/>
      <c r="CU59" s="304"/>
      <c r="CV59" s="304"/>
      <c r="CW59" s="304"/>
      <c r="CX59" s="304"/>
      <c r="CY59" s="304"/>
      <c r="CZ59" s="304"/>
      <c r="DA59" s="304"/>
      <c r="DB59" s="304"/>
      <c r="DC59" s="304"/>
      <c r="DD59" s="304"/>
      <c r="DE59" s="304"/>
      <c r="DF59" s="304"/>
      <c r="DG59" s="155">
        <v>6</v>
      </c>
    </row>
    <row r="60" spans="1:110" s="155" customFormat="1" ht="12.75" customHeight="1">
      <c r="A60" s="193"/>
      <c r="B60" s="302" t="s">
        <v>213</v>
      </c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29"/>
      <c r="AU60" s="329"/>
      <c r="AV60" s="329"/>
      <c r="AW60" s="329"/>
      <c r="AX60" s="329"/>
      <c r="AY60" s="329"/>
      <c r="AZ60" s="329"/>
      <c r="BA60" s="329"/>
      <c r="BB60" s="329"/>
      <c r="BC60" s="329"/>
      <c r="BD60" s="329"/>
      <c r="BE60" s="329"/>
      <c r="BF60" s="329"/>
      <c r="BG60" s="329"/>
      <c r="BH60" s="329"/>
      <c r="BI60" s="329"/>
      <c r="BJ60" s="329"/>
      <c r="BK60" s="304"/>
      <c r="BL60" s="304"/>
      <c r="BM60" s="304"/>
      <c r="BN60" s="304"/>
      <c r="BO60" s="304"/>
      <c r="BP60" s="304"/>
      <c r="BQ60" s="304"/>
      <c r="BR60" s="304"/>
      <c r="BS60" s="304"/>
      <c r="BT60" s="304"/>
      <c r="BU60" s="304"/>
      <c r="BV60" s="304"/>
      <c r="BW60" s="304"/>
      <c r="BX60" s="304"/>
      <c r="BY60" s="190"/>
      <c r="BZ60" s="190"/>
      <c r="CA60" s="190"/>
      <c r="CB60" s="190"/>
      <c r="CC60" s="304"/>
      <c r="CD60" s="304"/>
      <c r="CE60" s="304"/>
      <c r="CF60" s="304"/>
      <c r="CG60" s="304"/>
      <c r="CH60" s="304"/>
      <c r="CI60" s="304"/>
      <c r="CJ60" s="304"/>
      <c r="CK60" s="304"/>
      <c r="CL60" s="304"/>
      <c r="CM60" s="304"/>
      <c r="CN60" s="304"/>
      <c r="CO60" s="304"/>
      <c r="CP60" s="304"/>
      <c r="CQ60" s="304"/>
      <c r="CR60" s="304"/>
      <c r="CS60" s="304"/>
      <c r="CT60" s="304"/>
      <c r="CU60" s="304"/>
      <c r="CV60" s="304"/>
      <c r="CW60" s="304"/>
      <c r="CX60" s="304"/>
      <c r="CY60" s="304"/>
      <c r="CZ60" s="304"/>
      <c r="DA60" s="304"/>
      <c r="DB60" s="304"/>
      <c r="DC60" s="304"/>
      <c r="DD60" s="304"/>
      <c r="DE60" s="304"/>
      <c r="DF60" s="304"/>
    </row>
    <row r="61" spans="1:110" s="155" customFormat="1" ht="12.75" customHeight="1">
      <c r="A61" s="193"/>
      <c r="B61" s="302" t="s">
        <v>61</v>
      </c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  <c r="AD61" s="302"/>
      <c r="AE61" s="302"/>
      <c r="AF61" s="302"/>
      <c r="AG61" s="302"/>
      <c r="AH61" s="302"/>
      <c r="AI61" s="302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29"/>
      <c r="AU61" s="329"/>
      <c r="AV61" s="329"/>
      <c r="AW61" s="329"/>
      <c r="AX61" s="329"/>
      <c r="AY61" s="329"/>
      <c r="AZ61" s="329"/>
      <c r="BA61" s="329"/>
      <c r="BB61" s="329"/>
      <c r="BC61" s="329"/>
      <c r="BD61" s="329"/>
      <c r="BE61" s="329"/>
      <c r="BF61" s="329"/>
      <c r="BG61" s="329"/>
      <c r="BH61" s="329"/>
      <c r="BI61" s="329"/>
      <c r="BJ61" s="329"/>
      <c r="BK61" s="304"/>
      <c r="BL61" s="304"/>
      <c r="BM61" s="304"/>
      <c r="BN61" s="304"/>
      <c r="BO61" s="304"/>
      <c r="BP61" s="304"/>
      <c r="BQ61" s="304"/>
      <c r="BR61" s="304"/>
      <c r="BS61" s="304"/>
      <c r="BT61" s="304"/>
      <c r="BU61" s="304"/>
      <c r="BV61" s="304"/>
      <c r="BW61" s="304"/>
      <c r="BX61" s="304"/>
      <c r="BY61" s="190"/>
      <c r="BZ61" s="190"/>
      <c r="CA61" s="190"/>
      <c r="CB61" s="190"/>
      <c r="CC61" s="304"/>
      <c r="CD61" s="304"/>
      <c r="CE61" s="304"/>
      <c r="CF61" s="304"/>
      <c r="CG61" s="304"/>
      <c r="CH61" s="304"/>
      <c r="CI61" s="304"/>
      <c r="CJ61" s="304"/>
      <c r="CK61" s="304"/>
      <c r="CL61" s="304"/>
      <c r="CM61" s="304"/>
      <c r="CN61" s="304"/>
      <c r="CO61" s="304"/>
      <c r="CP61" s="304"/>
      <c r="CQ61" s="304"/>
      <c r="CR61" s="304"/>
      <c r="CS61" s="304"/>
      <c r="CT61" s="304"/>
      <c r="CU61" s="304"/>
      <c r="CV61" s="304"/>
      <c r="CW61" s="304"/>
      <c r="CX61" s="304"/>
      <c r="CY61" s="304"/>
      <c r="CZ61" s="304"/>
      <c r="DA61" s="304"/>
      <c r="DB61" s="304"/>
      <c r="DC61" s="304"/>
      <c r="DD61" s="304"/>
      <c r="DE61" s="304"/>
      <c r="DF61" s="304"/>
    </row>
    <row r="62" spans="1:110" s="155" customFormat="1" ht="12.75" customHeight="1">
      <c r="A62" s="193"/>
      <c r="B62" s="302" t="s">
        <v>62</v>
      </c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2"/>
      <c r="AD62" s="302"/>
      <c r="AE62" s="302"/>
      <c r="AF62" s="302"/>
      <c r="AG62" s="302"/>
      <c r="AH62" s="302"/>
      <c r="AI62" s="302"/>
      <c r="AJ62" s="302"/>
      <c r="AK62" s="302"/>
      <c r="AL62" s="302"/>
      <c r="AM62" s="302"/>
      <c r="AN62" s="302"/>
      <c r="AO62" s="302"/>
      <c r="AP62" s="302"/>
      <c r="AQ62" s="302"/>
      <c r="AR62" s="302"/>
      <c r="AS62" s="302"/>
      <c r="AT62" s="329"/>
      <c r="AU62" s="329"/>
      <c r="AV62" s="329"/>
      <c r="AW62" s="329"/>
      <c r="AX62" s="329"/>
      <c r="AY62" s="329"/>
      <c r="AZ62" s="329"/>
      <c r="BA62" s="329"/>
      <c r="BB62" s="329"/>
      <c r="BC62" s="329"/>
      <c r="BD62" s="329"/>
      <c r="BE62" s="329"/>
      <c r="BF62" s="329"/>
      <c r="BG62" s="329"/>
      <c r="BH62" s="329"/>
      <c r="BI62" s="329"/>
      <c r="BJ62" s="329"/>
      <c r="BK62" s="303">
        <f>SUM('Приложение 1 к ФХД'!C42)</f>
        <v>459.19</v>
      </c>
      <c r="BL62" s="304"/>
      <c r="BM62" s="304"/>
      <c r="BN62" s="304"/>
      <c r="BO62" s="304"/>
      <c r="BP62" s="304"/>
      <c r="BQ62" s="304"/>
      <c r="BR62" s="304"/>
      <c r="BS62" s="304"/>
      <c r="BT62" s="304"/>
      <c r="BU62" s="304"/>
      <c r="BV62" s="304"/>
      <c r="BW62" s="304"/>
      <c r="BX62" s="304"/>
      <c r="BY62" s="190"/>
      <c r="BZ62" s="190"/>
      <c r="CA62" s="190"/>
      <c r="CB62" s="190"/>
      <c r="CC62" s="304">
        <f>SUM(CC14,CC15,CC17,CC25)</f>
        <v>359.93</v>
      </c>
      <c r="CD62" s="304"/>
      <c r="CE62" s="304"/>
      <c r="CF62" s="304"/>
      <c r="CG62" s="304"/>
      <c r="CH62" s="304"/>
      <c r="CI62" s="304"/>
      <c r="CJ62" s="304"/>
      <c r="CK62" s="304"/>
      <c r="CL62" s="304"/>
      <c r="CM62" s="304"/>
      <c r="CN62" s="304"/>
      <c r="CO62" s="304"/>
      <c r="CP62" s="304"/>
      <c r="CQ62" s="304"/>
      <c r="CR62" s="304">
        <f>SUM(CR14,CR15,CR17,CR25)</f>
        <v>359.93</v>
      </c>
      <c r="CS62" s="304"/>
      <c r="CT62" s="304"/>
      <c r="CU62" s="304"/>
      <c r="CV62" s="304"/>
      <c r="CW62" s="304"/>
      <c r="CX62" s="304"/>
      <c r="CY62" s="304"/>
      <c r="CZ62" s="304"/>
      <c r="DA62" s="304"/>
      <c r="DB62" s="304"/>
      <c r="DC62" s="304"/>
      <c r="DD62" s="304"/>
      <c r="DE62" s="304"/>
      <c r="DF62" s="304"/>
    </row>
    <row r="63" spans="1:110" s="155" customFormat="1" ht="12.75" customHeight="1">
      <c r="A63" s="222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222"/>
      <c r="CK63" s="222"/>
      <c r="CL63" s="222"/>
      <c r="CM63" s="222"/>
      <c r="CN63" s="222"/>
      <c r="CO63" s="222"/>
      <c r="CP63" s="222"/>
      <c r="CQ63" s="222"/>
      <c r="CR63" s="222"/>
      <c r="CS63" s="222"/>
      <c r="CT63" s="222"/>
      <c r="CU63" s="222"/>
      <c r="CV63" s="222"/>
      <c r="CW63" s="222"/>
      <c r="CX63" s="222"/>
      <c r="CY63" s="222"/>
      <c r="CZ63" s="222"/>
      <c r="DA63" s="222"/>
      <c r="DB63" s="222"/>
      <c r="DC63" s="222"/>
      <c r="DD63" s="222"/>
      <c r="DE63" s="222"/>
      <c r="DF63" s="222"/>
    </row>
    <row r="64" spans="1:110" s="155" customFormat="1" ht="12.75" customHeight="1">
      <c r="A64" s="166"/>
      <c r="B64" s="352" t="s">
        <v>214</v>
      </c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352"/>
      <c r="AC64" s="352"/>
      <c r="AD64" s="352"/>
      <c r="AE64" s="352"/>
      <c r="AF64" s="352"/>
      <c r="AG64" s="352"/>
      <c r="AH64" s="352"/>
      <c r="AI64" s="352"/>
      <c r="AJ64" s="352"/>
      <c r="AK64" s="352"/>
      <c r="AL64" s="352"/>
      <c r="AM64" s="352"/>
      <c r="AN64" s="352"/>
      <c r="AO64" s="352"/>
      <c r="AP64" s="352"/>
      <c r="AQ64" s="352"/>
      <c r="AR64" s="352"/>
      <c r="AS64" s="352"/>
      <c r="AT64" s="353"/>
      <c r="AU64" s="353"/>
      <c r="AV64" s="353"/>
      <c r="AW64" s="353"/>
      <c r="AX64" s="353"/>
      <c r="AY64" s="353"/>
      <c r="AZ64" s="353"/>
      <c r="BA64" s="353"/>
      <c r="BB64" s="353"/>
      <c r="BC64" s="353"/>
      <c r="BD64" s="353"/>
      <c r="BE64" s="353"/>
      <c r="BF64" s="353"/>
      <c r="BG64" s="353"/>
      <c r="BH64" s="353"/>
      <c r="BI64" s="353"/>
      <c r="BJ64" s="353"/>
      <c r="BK64" s="305"/>
      <c r="BL64" s="305"/>
      <c r="BM64" s="305"/>
      <c r="BN64" s="305"/>
      <c r="BO64" s="305"/>
      <c r="BP64" s="305"/>
      <c r="BQ64" s="305"/>
      <c r="BR64" s="305"/>
      <c r="BS64" s="305"/>
      <c r="BT64" s="305"/>
      <c r="BU64" s="305"/>
      <c r="BV64" s="305"/>
      <c r="BW64" s="305"/>
      <c r="BX64" s="305"/>
      <c r="BY64" s="194"/>
      <c r="BZ64" s="194"/>
      <c r="CA64" s="194"/>
      <c r="CB64" s="194"/>
      <c r="CC64" s="305"/>
      <c r="CD64" s="305"/>
      <c r="CE64" s="305"/>
      <c r="CF64" s="305"/>
      <c r="CG64" s="305"/>
      <c r="CH64" s="305"/>
      <c r="CI64" s="305"/>
      <c r="CJ64" s="305"/>
      <c r="CK64" s="305"/>
      <c r="CL64" s="305"/>
      <c r="CM64" s="305"/>
      <c r="CN64" s="305"/>
      <c r="CO64" s="305"/>
      <c r="CP64" s="305"/>
      <c r="CQ64" s="305"/>
      <c r="CR64" s="305"/>
      <c r="CS64" s="305"/>
      <c r="CT64" s="305"/>
      <c r="CU64" s="305"/>
      <c r="CV64" s="305"/>
      <c r="CW64" s="305"/>
      <c r="CX64" s="305"/>
      <c r="CY64" s="305"/>
      <c r="CZ64" s="305"/>
      <c r="DA64" s="305"/>
      <c r="DB64" s="305"/>
      <c r="DC64" s="305"/>
      <c r="DD64" s="305"/>
      <c r="DE64" s="305"/>
      <c r="DF64" s="305"/>
    </row>
    <row r="65" spans="1:112" s="155" customFormat="1" ht="25.5" customHeight="1">
      <c r="A65" s="195" t="s">
        <v>215</v>
      </c>
      <c r="B65" s="306" t="s">
        <v>2</v>
      </c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06"/>
      <c r="AI65" s="306"/>
      <c r="AJ65" s="306"/>
      <c r="AK65" s="306"/>
      <c r="AL65" s="306"/>
      <c r="AM65" s="306"/>
      <c r="AN65" s="306"/>
      <c r="AO65" s="306"/>
      <c r="AP65" s="306"/>
      <c r="AQ65" s="306"/>
      <c r="AR65" s="306"/>
      <c r="AS65" s="306"/>
      <c r="AT65" s="357" t="s">
        <v>216</v>
      </c>
      <c r="AU65" s="357"/>
      <c r="AV65" s="357"/>
      <c r="AW65" s="357"/>
      <c r="AX65" s="357"/>
      <c r="AY65" s="357"/>
      <c r="AZ65" s="357"/>
      <c r="BA65" s="357"/>
      <c r="BB65" s="357"/>
      <c r="BC65" s="357"/>
      <c r="BD65" s="357"/>
      <c r="BE65" s="357"/>
      <c r="BF65" s="357"/>
      <c r="BG65" s="357"/>
      <c r="BH65" s="357"/>
      <c r="BI65" s="357"/>
      <c r="BJ65" s="357"/>
      <c r="BK65" s="306" t="s">
        <v>217</v>
      </c>
      <c r="BL65" s="306"/>
      <c r="BM65" s="306"/>
      <c r="BN65" s="306"/>
      <c r="BO65" s="306"/>
      <c r="BP65" s="306"/>
      <c r="BQ65" s="306"/>
      <c r="BR65" s="306"/>
      <c r="BS65" s="306"/>
      <c r="BT65" s="306"/>
      <c r="BU65" s="306"/>
      <c r="BV65" s="306"/>
      <c r="BW65" s="306"/>
      <c r="BX65" s="306"/>
      <c r="BY65" s="190"/>
      <c r="BZ65" s="190"/>
      <c r="CA65" s="190"/>
      <c r="CB65" s="177"/>
      <c r="CC65" s="305"/>
      <c r="CD65" s="305"/>
      <c r="CE65" s="305"/>
      <c r="CF65" s="305"/>
      <c r="CG65" s="305"/>
      <c r="CH65" s="305"/>
      <c r="CI65" s="305"/>
      <c r="CJ65" s="305"/>
      <c r="CK65" s="305"/>
      <c r="CL65" s="305"/>
      <c r="CM65" s="305"/>
      <c r="CN65" s="305"/>
      <c r="CO65" s="305"/>
      <c r="CP65" s="305"/>
      <c r="CQ65" s="305"/>
      <c r="CR65" s="305"/>
      <c r="CS65" s="305"/>
      <c r="CT65" s="305"/>
      <c r="CU65" s="305"/>
      <c r="CV65" s="305"/>
      <c r="CW65" s="305"/>
      <c r="CX65" s="305"/>
      <c r="CY65" s="305"/>
      <c r="CZ65" s="305"/>
      <c r="DA65" s="305"/>
      <c r="DB65" s="305"/>
      <c r="DC65" s="305"/>
      <c r="DD65" s="305"/>
      <c r="DE65" s="305"/>
      <c r="DF65" s="305"/>
      <c r="DG65" s="196"/>
      <c r="DH65" s="196"/>
    </row>
    <row r="66" spans="1:112" s="155" customFormat="1" ht="16.5" customHeight="1">
      <c r="A66" s="195"/>
      <c r="B66" s="295" t="s">
        <v>218</v>
      </c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296"/>
      <c r="AL66" s="296"/>
      <c r="AM66" s="296"/>
      <c r="AN66" s="296"/>
      <c r="AO66" s="296"/>
      <c r="AP66" s="296"/>
      <c r="AQ66" s="296"/>
      <c r="AR66" s="296"/>
      <c r="AS66" s="297"/>
      <c r="AT66" s="298" t="s">
        <v>219</v>
      </c>
      <c r="AU66" s="299"/>
      <c r="AV66" s="299"/>
      <c r="AW66" s="299"/>
      <c r="AX66" s="299"/>
      <c r="AY66" s="299"/>
      <c r="AZ66" s="299"/>
      <c r="BA66" s="299"/>
      <c r="BB66" s="299"/>
      <c r="BC66" s="299"/>
      <c r="BD66" s="299"/>
      <c r="BE66" s="299"/>
      <c r="BF66" s="299"/>
      <c r="BG66" s="299"/>
      <c r="BH66" s="299"/>
      <c r="BI66" s="299"/>
      <c r="BJ66" s="300"/>
      <c r="BK66" s="301">
        <f>SUM(BK32)</f>
        <v>7664.55</v>
      </c>
      <c r="BL66" s="288"/>
      <c r="BM66" s="288"/>
      <c r="BN66" s="288"/>
      <c r="BO66" s="288"/>
      <c r="BP66" s="288"/>
      <c r="BQ66" s="288"/>
      <c r="BR66" s="288"/>
      <c r="BS66" s="288"/>
      <c r="BT66" s="288"/>
      <c r="BU66" s="288"/>
      <c r="BV66" s="288"/>
      <c r="BW66" s="288"/>
      <c r="BX66" s="289"/>
      <c r="BY66" s="197"/>
      <c r="BZ66" s="197"/>
      <c r="CA66" s="197"/>
      <c r="CB66" s="198"/>
      <c r="CC66" s="305"/>
      <c r="CD66" s="305"/>
      <c r="CE66" s="305"/>
      <c r="CF66" s="305"/>
      <c r="CG66" s="305"/>
      <c r="CH66" s="305"/>
      <c r="CI66" s="305"/>
      <c r="CJ66" s="305"/>
      <c r="CK66" s="305"/>
      <c r="CL66" s="305"/>
      <c r="CM66" s="305"/>
      <c r="CN66" s="305"/>
      <c r="CO66" s="305"/>
      <c r="CP66" s="305"/>
      <c r="CQ66" s="305"/>
      <c r="CR66" s="305"/>
      <c r="CS66" s="305"/>
      <c r="CT66" s="305"/>
      <c r="CU66" s="305"/>
      <c r="CV66" s="305"/>
      <c r="CW66" s="305"/>
      <c r="CX66" s="305"/>
      <c r="CY66" s="305"/>
      <c r="CZ66" s="305"/>
      <c r="DA66" s="305"/>
      <c r="DB66" s="305"/>
      <c r="DC66" s="305"/>
      <c r="DD66" s="305"/>
      <c r="DE66" s="305"/>
      <c r="DF66" s="305"/>
      <c r="DG66" s="196"/>
      <c r="DH66" s="196"/>
    </row>
    <row r="67" spans="1:112" s="155" customFormat="1" ht="12.75" customHeight="1">
      <c r="A67" s="199">
        <v>1</v>
      </c>
      <c r="B67" s="354" t="s">
        <v>220</v>
      </c>
      <c r="C67" s="354"/>
      <c r="D67" s="354"/>
      <c r="E67" s="354"/>
      <c r="F67" s="354"/>
      <c r="G67" s="354"/>
      <c r="H67" s="354"/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4"/>
      <c r="W67" s="354"/>
      <c r="X67" s="354"/>
      <c r="Y67" s="354"/>
      <c r="Z67" s="354"/>
      <c r="AA67" s="354"/>
      <c r="AB67" s="354"/>
      <c r="AC67" s="354"/>
      <c r="AD67" s="354"/>
      <c r="AE67" s="354"/>
      <c r="AF67" s="354"/>
      <c r="AG67" s="354"/>
      <c r="AH67" s="354"/>
      <c r="AI67" s="354"/>
      <c r="AJ67" s="354"/>
      <c r="AK67" s="354"/>
      <c r="AL67" s="354"/>
      <c r="AM67" s="354"/>
      <c r="AN67" s="354"/>
      <c r="AO67" s="354"/>
      <c r="AP67" s="354"/>
      <c r="AQ67" s="354"/>
      <c r="AR67" s="354"/>
      <c r="AS67" s="354"/>
      <c r="AT67" s="355" t="s">
        <v>221</v>
      </c>
      <c r="AU67" s="355"/>
      <c r="AV67" s="355"/>
      <c r="AW67" s="355"/>
      <c r="AX67" s="355"/>
      <c r="AY67" s="355"/>
      <c r="AZ67" s="355"/>
      <c r="BA67" s="355"/>
      <c r="BB67" s="355"/>
      <c r="BC67" s="355"/>
      <c r="BD67" s="355"/>
      <c r="BE67" s="355"/>
      <c r="BF67" s="355"/>
      <c r="BG67" s="355"/>
      <c r="BH67" s="355"/>
      <c r="BI67" s="355"/>
      <c r="BJ67" s="355"/>
      <c r="BK67" s="356">
        <v>29.44</v>
      </c>
      <c r="BL67" s="356"/>
      <c r="BM67" s="356"/>
      <c r="BN67" s="356"/>
      <c r="BO67" s="356"/>
      <c r="BP67" s="356"/>
      <c r="BQ67" s="356"/>
      <c r="BR67" s="356"/>
      <c r="BS67" s="356"/>
      <c r="BT67" s="356"/>
      <c r="BU67" s="356"/>
      <c r="BV67" s="356"/>
      <c r="BW67" s="356"/>
      <c r="BX67" s="356"/>
      <c r="BY67" s="197"/>
      <c r="BZ67" s="197"/>
      <c r="CA67" s="197"/>
      <c r="CB67" s="198"/>
      <c r="CC67" s="305"/>
      <c r="CD67" s="305"/>
      <c r="CE67" s="305"/>
      <c r="CF67" s="305"/>
      <c r="CG67" s="305"/>
      <c r="CH67" s="305"/>
      <c r="CI67" s="305"/>
      <c r="CJ67" s="305"/>
      <c r="CK67" s="305"/>
      <c r="CL67" s="305"/>
      <c r="CM67" s="305"/>
      <c r="CN67" s="305"/>
      <c r="CO67" s="305"/>
      <c r="CP67" s="305"/>
      <c r="CQ67" s="305"/>
      <c r="CR67" s="305"/>
      <c r="CS67" s="305"/>
      <c r="CT67" s="305"/>
      <c r="CU67" s="305"/>
      <c r="CV67" s="305"/>
      <c r="CW67" s="305"/>
      <c r="CX67" s="305"/>
      <c r="CY67" s="305"/>
      <c r="CZ67" s="305"/>
      <c r="DA67" s="305"/>
      <c r="DB67" s="305"/>
      <c r="DC67" s="305"/>
      <c r="DD67" s="305"/>
      <c r="DE67" s="305"/>
      <c r="DF67" s="305"/>
      <c r="DG67" s="196"/>
      <c r="DH67" s="196"/>
    </row>
    <row r="68" spans="1:112" s="155" customFormat="1" ht="12.75" customHeight="1">
      <c r="A68" s="193"/>
      <c r="B68" s="302" t="s">
        <v>3</v>
      </c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29" t="s">
        <v>222</v>
      </c>
      <c r="AU68" s="329"/>
      <c r="AV68" s="329"/>
      <c r="AW68" s="329"/>
      <c r="AX68" s="329"/>
      <c r="AY68" s="329"/>
      <c r="AZ68" s="329"/>
      <c r="BA68" s="329"/>
      <c r="BB68" s="329"/>
      <c r="BC68" s="329"/>
      <c r="BD68" s="329"/>
      <c r="BE68" s="329"/>
      <c r="BF68" s="329"/>
      <c r="BG68" s="329"/>
      <c r="BH68" s="329"/>
      <c r="BI68" s="329"/>
      <c r="BJ68" s="329"/>
      <c r="BK68" s="304"/>
      <c r="BL68" s="304"/>
      <c r="BM68" s="304"/>
      <c r="BN68" s="304"/>
      <c r="BO68" s="304"/>
      <c r="BP68" s="304"/>
      <c r="BQ68" s="304"/>
      <c r="BR68" s="304"/>
      <c r="BS68" s="304"/>
      <c r="BT68" s="304"/>
      <c r="BU68" s="304"/>
      <c r="BV68" s="304"/>
      <c r="BW68" s="304"/>
      <c r="BX68" s="304"/>
      <c r="BY68" s="190"/>
      <c r="BZ68" s="190"/>
      <c r="CA68" s="190"/>
      <c r="CB68" s="177"/>
      <c r="CC68" s="305"/>
      <c r="CD68" s="305"/>
      <c r="CE68" s="305"/>
      <c r="CF68" s="305"/>
      <c r="CG68" s="305"/>
      <c r="CH68" s="305"/>
      <c r="CI68" s="305"/>
      <c r="CJ68" s="305"/>
      <c r="CK68" s="305"/>
      <c r="CL68" s="305"/>
      <c r="CM68" s="305"/>
      <c r="CN68" s="305"/>
      <c r="CO68" s="305"/>
      <c r="CP68" s="305"/>
      <c r="CQ68" s="305"/>
      <c r="CR68" s="305"/>
      <c r="CS68" s="305"/>
      <c r="CT68" s="305"/>
      <c r="CU68" s="305"/>
      <c r="CV68" s="305"/>
      <c r="CW68" s="305"/>
      <c r="CX68" s="305"/>
      <c r="CY68" s="305"/>
      <c r="CZ68" s="305"/>
      <c r="DA68" s="305"/>
      <c r="DB68" s="305"/>
      <c r="DC68" s="305"/>
      <c r="DD68" s="305"/>
      <c r="DE68" s="305"/>
      <c r="DF68" s="305"/>
      <c r="DG68" s="196"/>
      <c r="DH68" s="196"/>
    </row>
    <row r="69" spans="1:112" s="155" customFormat="1" ht="12.75" customHeight="1">
      <c r="A69" s="200" t="s">
        <v>223</v>
      </c>
      <c r="B69" s="302" t="s">
        <v>224</v>
      </c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29" t="s">
        <v>222</v>
      </c>
      <c r="AU69" s="329"/>
      <c r="AV69" s="329"/>
      <c r="AW69" s="329"/>
      <c r="AX69" s="329"/>
      <c r="AY69" s="329"/>
      <c r="AZ69" s="329"/>
      <c r="BA69" s="329"/>
      <c r="BB69" s="329"/>
      <c r="BC69" s="329"/>
      <c r="BD69" s="329"/>
      <c r="BE69" s="329"/>
      <c r="BF69" s="329"/>
      <c r="BG69" s="329"/>
      <c r="BH69" s="329"/>
      <c r="BI69" s="329"/>
      <c r="BJ69" s="329"/>
      <c r="BK69" s="304">
        <v>2.5</v>
      </c>
      <c r="BL69" s="304"/>
      <c r="BM69" s="304"/>
      <c r="BN69" s="304"/>
      <c r="BO69" s="304"/>
      <c r="BP69" s="304"/>
      <c r="BQ69" s="304"/>
      <c r="BR69" s="304"/>
      <c r="BS69" s="304"/>
      <c r="BT69" s="304"/>
      <c r="BU69" s="304"/>
      <c r="BV69" s="304"/>
      <c r="BW69" s="304"/>
      <c r="BX69" s="304"/>
      <c r="BY69" s="190"/>
      <c r="BZ69" s="190"/>
      <c r="CA69" s="190"/>
      <c r="CB69" s="177"/>
      <c r="CC69" s="305"/>
      <c r="CD69" s="305"/>
      <c r="CE69" s="305"/>
      <c r="CF69" s="305"/>
      <c r="CG69" s="305"/>
      <c r="CH69" s="305"/>
      <c r="CI69" s="305"/>
      <c r="CJ69" s="305"/>
      <c r="CK69" s="305"/>
      <c r="CL69" s="305"/>
      <c r="CM69" s="305"/>
      <c r="CN69" s="305"/>
      <c r="CO69" s="305"/>
      <c r="CP69" s="305"/>
      <c r="CQ69" s="305"/>
      <c r="CR69" s="305"/>
      <c r="CS69" s="305"/>
      <c r="CT69" s="305"/>
      <c r="CU69" s="305"/>
      <c r="CV69" s="305"/>
      <c r="CW69" s="305"/>
      <c r="CX69" s="305"/>
      <c r="CY69" s="305"/>
      <c r="CZ69" s="305"/>
      <c r="DA69" s="305"/>
      <c r="DB69" s="305"/>
      <c r="DC69" s="305"/>
      <c r="DD69" s="305"/>
      <c r="DE69" s="305"/>
      <c r="DF69" s="305"/>
      <c r="DG69" s="196"/>
      <c r="DH69" s="196"/>
    </row>
    <row r="70" spans="1:112" s="155" customFormat="1" ht="12.75" customHeight="1">
      <c r="A70" s="200" t="s">
        <v>19</v>
      </c>
      <c r="B70" s="302" t="s">
        <v>225</v>
      </c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  <c r="AJ70" s="302"/>
      <c r="AK70" s="302"/>
      <c r="AL70" s="302"/>
      <c r="AM70" s="302"/>
      <c r="AN70" s="302"/>
      <c r="AO70" s="302"/>
      <c r="AP70" s="302"/>
      <c r="AQ70" s="302"/>
      <c r="AR70" s="302"/>
      <c r="AS70" s="302"/>
      <c r="AT70" s="329" t="s">
        <v>222</v>
      </c>
      <c r="AU70" s="329"/>
      <c r="AV70" s="329"/>
      <c r="AW70" s="329"/>
      <c r="AX70" s="329"/>
      <c r="AY70" s="329"/>
      <c r="AZ70" s="329"/>
      <c r="BA70" s="329"/>
      <c r="BB70" s="329"/>
      <c r="BC70" s="329"/>
      <c r="BD70" s="329"/>
      <c r="BE70" s="329"/>
      <c r="BF70" s="329"/>
      <c r="BG70" s="329"/>
      <c r="BH70" s="329"/>
      <c r="BI70" s="329"/>
      <c r="BJ70" s="329"/>
      <c r="BK70" s="304">
        <v>14.22</v>
      </c>
      <c r="BL70" s="304"/>
      <c r="BM70" s="304"/>
      <c r="BN70" s="304"/>
      <c r="BO70" s="304"/>
      <c r="BP70" s="304"/>
      <c r="BQ70" s="304"/>
      <c r="BR70" s="304"/>
      <c r="BS70" s="304"/>
      <c r="BT70" s="304"/>
      <c r="BU70" s="304"/>
      <c r="BV70" s="304"/>
      <c r="BW70" s="304"/>
      <c r="BX70" s="304"/>
      <c r="BY70" s="190"/>
      <c r="BZ70" s="190"/>
      <c r="CA70" s="190"/>
      <c r="CB70" s="177"/>
      <c r="CC70" s="305"/>
      <c r="CD70" s="305"/>
      <c r="CE70" s="305"/>
      <c r="CF70" s="305"/>
      <c r="CG70" s="305"/>
      <c r="CH70" s="305"/>
      <c r="CI70" s="305"/>
      <c r="CJ70" s="305"/>
      <c r="CK70" s="305"/>
      <c r="CL70" s="305"/>
      <c r="CM70" s="305"/>
      <c r="CN70" s="305"/>
      <c r="CO70" s="305"/>
      <c r="CP70" s="305"/>
      <c r="CQ70" s="305"/>
      <c r="CR70" s="305"/>
      <c r="CS70" s="305"/>
      <c r="CT70" s="305"/>
      <c r="CU70" s="305"/>
      <c r="CV70" s="305"/>
      <c r="CW70" s="305"/>
      <c r="CX70" s="305"/>
      <c r="CY70" s="305"/>
      <c r="CZ70" s="305"/>
      <c r="DA70" s="305"/>
      <c r="DB70" s="305"/>
      <c r="DC70" s="305"/>
      <c r="DD70" s="305"/>
      <c r="DE70" s="305"/>
      <c r="DF70" s="305"/>
      <c r="DG70" s="196"/>
      <c r="DH70" s="196"/>
    </row>
    <row r="71" spans="1:112" s="155" customFormat="1" ht="12.75" customHeight="1">
      <c r="A71" s="200" t="s">
        <v>226</v>
      </c>
      <c r="B71" s="302" t="s">
        <v>227</v>
      </c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302"/>
      <c r="AK71" s="302"/>
      <c r="AL71" s="302"/>
      <c r="AM71" s="302"/>
      <c r="AN71" s="302"/>
      <c r="AO71" s="302"/>
      <c r="AP71" s="302"/>
      <c r="AQ71" s="302"/>
      <c r="AR71" s="302"/>
      <c r="AS71" s="302"/>
      <c r="AT71" s="329" t="s">
        <v>222</v>
      </c>
      <c r="AU71" s="329"/>
      <c r="AV71" s="329"/>
      <c r="AW71" s="329"/>
      <c r="AX71" s="329"/>
      <c r="AY71" s="329"/>
      <c r="AZ71" s="329"/>
      <c r="BA71" s="329"/>
      <c r="BB71" s="329"/>
      <c r="BC71" s="329"/>
      <c r="BD71" s="329"/>
      <c r="BE71" s="329"/>
      <c r="BF71" s="329"/>
      <c r="BG71" s="329"/>
      <c r="BH71" s="329"/>
      <c r="BI71" s="329"/>
      <c r="BJ71" s="329"/>
      <c r="BK71" s="304">
        <v>13.72</v>
      </c>
      <c r="BL71" s="304"/>
      <c r="BM71" s="304"/>
      <c r="BN71" s="304"/>
      <c r="BO71" s="304"/>
      <c r="BP71" s="304"/>
      <c r="BQ71" s="304"/>
      <c r="BR71" s="304"/>
      <c r="BS71" s="304"/>
      <c r="BT71" s="304"/>
      <c r="BU71" s="304"/>
      <c r="BV71" s="304"/>
      <c r="BW71" s="304"/>
      <c r="BX71" s="304"/>
      <c r="BY71" s="190"/>
      <c r="BZ71" s="190"/>
      <c r="CA71" s="190"/>
      <c r="CB71" s="177"/>
      <c r="CC71" s="305"/>
      <c r="CD71" s="305"/>
      <c r="CE71" s="305"/>
      <c r="CF71" s="305"/>
      <c r="CG71" s="305"/>
      <c r="CH71" s="305"/>
      <c r="CI71" s="305"/>
      <c r="CJ71" s="305"/>
      <c r="CK71" s="305"/>
      <c r="CL71" s="305"/>
      <c r="CM71" s="305"/>
      <c r="CN71" s="305"/>
      <c r="CO71" s="305"/>
      <c r="CP71" s="305"/>
      <c r="CQ71" s="305"/>
      <c r="CR71" s="305"/>
      <c r="CS71" s="305"/>
      <c r="CT71" s="305"/>
      <c r="CU71" s="305"/>
      <c r="CV71" s="305"/>
      <c r="CW71" s="305"/>
      <c r="CX71" s="305"/>
      <c r="CY71" s="305"/>
      <c r="CZ71" s="305"/>
      <c r="DA71" s="305"/>
      <c r="DB71" s="305"/>
      <c r="DC71" s="305"/>
      <c r="DD71" s="305"/>
      <c r="DE71" s="305"/>
      <c r="DF71" s="305"/>
      <c r="DG71" s="196"/>
      <c r="DH71" s="196"/>
    </row>
    <row r="72" spans="1:112" s="155" customFormat="1" ht="12.75" customHeight="1">
      <c r="A72" s="200" t="s">
        <v>21</v>
      </c>
      <c r="B72" s="302" t="s">
        <v>228</v>
      </c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  <c r="AI72" s="302"/>
      <c r="AJ72" s="302"/>
      <c r="AK72" s="302"/>
      <c r="AL72" s="302"/>
      <c r="AM72" s="302"/>
      <c r="AN72" s="302"/>
      <c r="AO72" s="302"/>
      <c r="AP72" s="302"/>
      <c r="AQ72" s="302"/>
      <c r="AR72" s="302"/>
      <c r="AS72" s="302"/>
      <c r="AT72" s="329" t="s">
        <v>222</v>
      </c>
      <c r="AU72" s="329"/>
      <c r="AV72" s="329"/>
      <c r="AW72" s="329"/>
      <c r="AX72" s="329"/>
      <c r="AY72" s="329"/>
      <c r="AZ72" s="329"/>
      <c r="BA72" s="329"/>
      <c r="BB72" s="329"/>
      <c r="BC72" s="329"/>
      <c r="BD72" s="329"/>
      <c r="BE72" s="329"/>
      <c r="BF72" s="329"/>
      <c r="BG72" s="329"/>
      <c r="BH72" s="329"/>
      <c r="BI72" s="329"/>
      <c r="BJ72" s="329"/>
      <c r="BK72" s="304">
        <v>0.5</v>
      </c>
      <c r="BL72" s="304"/>
      <c r="BM72" s="304"/>
      <c r="BN72" s="304"/>
      <c r="BO72" s="304"/>
      <c r="BP72" s="304"/>
      <c r="BQ72" s="304"/>
      <c r="BR72" s="304"/>
      <c r="BS72" s="304"/>
      <c r="BT72" s="304"/>
      <c r="BU72" s="304"/>
      <c r="BV72" s="304"/>
      <c r="BW72" s="304"/>
      <c r="BX72" s="304"/>
      <c r="BY72" s="190"/>
      <c r="BZ72" s="190"/>
      <c r="CA72" s="190"/>
      <c r="CB72" s="177"/>
      <c r="CC72" s="305"/>
      <c r="CD72" s="305"/>
      <c r="CE72" s="305"/>
      <c r="CF72" s="305"/>
      <c r="CG72" s="305"/>
      <c r="CH72" s="305"/>
      <c r="CI72" s="305"/>
      <c r="CJ72" s="305"/>
      <c r="CK72" s="305"/>
      <c r="CL72" s="305"/>
      <c r="CM72" s="305"/>
      <c r="CN72" s="305"/>
      <c r="CO72" s="305"/>
      <c r="CP72" s="305"/>
      <c r="CQ72" s="305"/>
      <c r="CR72" s="305"/>
      <c r="CS72" s="305"/>
      <c r="CT72" s="305"/>
      <c r="CU72" s="305"/>
      <c r="CV72" s="305"/>
      <c r="CW72" s="305"/>
      <c r="CX72" s="305"/>
      <c r="CY72" s="305"/>
      <c r="CZ72" s="305"/>
      <c r="DA72" s="305"/>
      <c r="DB72" s="305"/>
      <c r="DC72" s="305"/>
      <c r="DD72" s="305"/>
      <c r="DE72" s="305"/>
      <c r="DF72" s="305"/>
      <c r="DG72" s="196"/>
      <c r="DH72" s="196"/>
    </row>
    <row r="73" spans="1:112" s="155" customFormat="1" ht="12.75" customHeight="1">
      <c r="A73" s="200" t="s">
        <v>229</v>
      </c>
      <c r="B73" s="302" t="s">
        <v>230</v>
      </c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  <c r="AH73" s="302"/>
      <c r="AI73" s="302"/>
      <c r="AJ73" s="302"/>
      <c r="AK73" s="302"/>
      <c r="AL73" s="302"/>
      <c r="AM73" s="302"/>
      <c r="AN73" s="302"/>
      <c r="AO73" s="302"/>
      <c r="AP73" s="302"/>
      <c r="AQ73" s="302"/>
      <c r="AR73" s="302"/>
      <c r="AS73" s="302"/>
      <c r="AT73" s="329" t="s">
        <v>222</v>
      </c>
      <c r="AU73" s="329"/>
      <c r="AV73" s="329"/>
      <c r="AW73" s="329"/>
      <c r="AX73" s="329"/>
      <c r="AY73" s="329"/>
      <c r="AZ73" s="329"/>
      <c r="BA73" s="329"/>
      <c r="BB73" s="329"/>
      <c r="BC73" s="329"/>
      <c r="BD73" s="329"/>
      <c r="BE73" s="329"/>
      <c r="BF73" s="329"/>
      <c r="BG73" s="329"/>
      <c r="BH73" s="329"/>
      <c r="BI73" s="329"/>
      <c r="BJ73" s="329"/>
      <c r="BK73" s="304">
        <v>12.22</v>
      </c>
      <c r="BL73" s="304"/>
      <c r="BM73" s="304"/>
      <c r="BN73" s="304"/>
      <c r="BO73" s="304"/>
      <c r="BP73" s="304"/>
      <c r="BQ73" s="304"/>
      <c r="BR73" s="304"/>
      <c r="BS73" s="304"/>
      <c r="BT73" s="304"/>
      <c r="BU73" s="304"/>
      <c r="BV73" s="304"/>
      <c r="BW73" s="304"/>
      <c r="BX73" s="304"/>
      <c r="BY73" s="190"/>
      <c r="BZ73" s="190"/>
      <c r="CA73" s="190"/>
      <c r="CB73" s="177"/>
      <c r="CC73" s="305"/>
      <c r="CD73" s="305"/>
      <c r="CE73" s="305"/>
      <c r="CF73" s="305"/>
      <c r="CG73" s="305"/>
      <c r="CH73" s="305"/>
      <c r="CI73" s="305"/>
      <c r="CJ73" s="305"/>
      <c r="CK73" s="305"/>
      <c r="CL73" s="305"/>
      <c r="CM73" s="305"/>
      <c r="CN73" s="305"/>
      <c r="CO73" s="305"/>
      <c r="CP73" s="305"/>
      <c r="CQ73" s="305"/>
      <c r="CR73" s="305"/>
      <c r="CS73" s="305"/>
      <c r="CT73" s="305"/>
      <c r="CU73" s="305"/>
      <c r="CV73" s="305"/>
      <c r="CW73" s="305"/>
      <c r="CX73" s="305"/>
      <c r="CY73" s="305"/>
      <c r="CZ73" s="305"/>
      <c r="DA73" s="305"/>
      <c r="DB73" s="305"/>
      <c r="DC73" s="305"/>
      <c r="DD73" s="305"/>
      <c r="DE73" s="305"/>
      <c r="DF73" s="305"/>
      <c r="DG73" s="196"/>
      <c r="DH73" s="196"/>
    </row>
    <row r="74" spans="1:112" s="155" customFormat="1" ht="15.75" customHeight="1">
      <c r="A74" s="155">
        <v>2</v>
      </c>
      <c r="B74" s="359" t="s">
        <v>231</v>
      </c>
      <c r="C74" s="336"/>
      <c r="D74" s="336"/>
      <c r="E74" s="336"/>
      <c r="F74" s="336"/>
      <c r="G74" s="336"/>
      <c r="H74" s="336"/>
      <c r="I74" s="336"/>
      <c r="J74" s="336"/>
      <c r="K74" s="336"/>
      <c r="L74" s="336"/>
      <c r="M74" s="336"/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  <c r="Y74" s="336"/>
      <c r="Z74" s="336"/>
      <c r="AA74" s="336"/>
      <c r="AB74" s="336"/>
      <c r="AC74" s="336"/>
      <c r="AD74" s="336"/>
      <c r="AE74" s="336"/>
      <c r="AF74" s="336"/>
      <c r="AG74" s="336"/>
      <c r="AH74" s="336"/>
      <c r="AI74" s="336"/>
      <c r="AJ74" s="336"/>
      <c r="AK74" s="336"/>
      <c r="AL74" s="336"/>
      <c r="AM74" s="336"/>
      <c r="AN74" s="336"/>
      <c r="AO74" s="336"/>
      <c r="AP74" s="336"/>
      <c r="AQ74" s="336"/>
      <c r="AR74" s="336"/>
      <c r="AS74" s="337"/>
      <c r="AT74" s="329" t="s">
        <v>232</v>
      </c>
      <c r="AU74" s="329"/>
      <c r="AV74" s="329"/>
      <c r="AW74" s="329"/>
      <c r="AX74" s="329"/>
      <c r="AY74" s="329"/>
      <c r="AZ74" s="329"/>
      <c r="BA74" s="329"/>
      <c r="BB74" s="329"/>
      <c r="BC74" s="329"/>
      <c r="BD74" s="329"/>
      <c r="BE74" s="329"/>
      <c r="BF74" s="329"/>
      <c r="BG74" s="329"/>
      <c r="BH74" s="329"/>
      <c r="BI74" s="329"/>
      <c r="BJ74" s="329"/>
      <c r="BK74" s="304">
        <v>21695</v>
      </c>
      <c r="BL74" s="304"/>
      <c r="BM74" s="304"/>
      <c r="BN74" s="304"/>
      <c r="BO74" s="304"/>
      <c r="BP74" s="304"/>
      <c r="BQ74" s="304"/>
      <c r="BR74" s="304"/>
      <c r="BS74" s="304"/>
      <c r="BT74" s="304"/>
      <c r="BU74" s="304"/>
      <c r="BV74" s="304"/>
      <c r="BW74" s="304"/>
      <c r="BX74" s="304"/>
      <c r="BY74" s="190"/>
      <c r="BZ74" s="190"/>
      <c r="CA74" s="190"/>
      <c r="CB74" s="177"/>
      <c r="CC74" s="305"/>
      <c r="CD74" s="305"/>
      <c r="CE74" s="305"/>
      <c r="CF74" s="305"/>
      <c r="CG74" s="305"/>
      <c r="CH74" s="305"/>
      <c r="CI74" s="305"/>
      <c r="CJ74" s="305"/>
      <c r="CK74" s="305"/>
      <c r="CL74" s="305"/>
      <c r="CM74" s="305"/>
      <c r="CN74" s="305"/>
      <c r="CO74" s="305"/>
      <c r="CP74" s="305"/>
      <c r="CQ74" s="305"/>
      <c r="CR74" s="305"/>
      <c r="CS74" s="305"/>
      <c r="CT74" s="305"/>
      <c r="CU74" s="305"/>
      <c r="CV74" s="305"/>
      <c r="CW74" s="305"/>
      <c r="CX74" s="305"/>
      <c r="CY74" s="305"/>
      <c r="CZ74" s="305"/>
      <c r="DA74" s="305"/>
      <c r="DB74" s="305"/>
      <c r="DC74" s="305"/>
      <c r="DD74" s="305"/>
      <c r="DE74" s="305"/>
      <c r="DF74" s="305"/>
      <c r="DG74" s="196"/>
      <c r="DH74" s="196"/>
    </row>
    <row r="75" spans="1:112" s="155" customFormat="1" ht="12.75" customHeight="1">
      <c r="A75" s="193"/>
      <c r="B75" s="302" t="s">
        <v>3</v>
      </c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2"/>
      <c r="AB75" s="302"/>
      <c r="AC75" s="302"/>
      <c r="AD75" s="302"/>
      <c r="AE75" s="302"/>
      <c r="AF75" s="302"/>
      <c r="AG75" s="302"/>
      <c r="AH75" s="302"/>
      <c r="AI75" s="302"/>
      <c r="AJ75" s="302"/>
      <c r="AK75" s="302"/>
      <c r="AL75" s="302"/>
      <c r="AM75" s="302"/>
      <c r="AN75" s="302"/>
      <c r="AO75" s="302"/>
      <c r="AP75" s="302"/>
      <c r="AQ75" s="302"/>
      <c r="AR75" s="302"/>
      <c r="AS75" s="302"/>
      <c r="AT75" s="329"/>
      <c r="AU75" s="329"/>
      <c r="AV75" s="329"/>
      <c r="AW75" s="329"/>
      <c r="AX75" s="329"/>
      <c r="AY75" s="329"/>
      <c r="AZ75" s="329"/>
      <c r="BA75" s="329"/>
      <c r="BB75" s="329"/>
      <c r="BC75" s="329"/>
      <c r="BD75" s="329"/>
      <c r="BE75" s="329"/>
      <c r="BF75" s="329"/>
      <c r="BG75" s="329"/>
      <c r="BH75" s="329"/>
      <c r="BI75" s="329"/>
      <c r="BJ75" s="329"/>
      <c r="BK75" s="304"/>
      <c r="BL75" s="304"/>
      <c r="BM75" s="304"/>
      <c r="BN75" s="304"/>
      <c r="BO75" s="304"/>
      <c r="BP75" s="304"/>
      <c r="BQ75" s="304"/>
      <c r="BR75" s="304"/>
      <c r="BS75" s="304"/>
      <c r="BT75" s="304"/>
      <c r="BU75" s="304"/>
      <c r="BV75" s="304"/>
      <c r="BW75" s="304"/>
      <c r="BX75" s="304"/>
      <c r="BY75" s="190"/>
      <c r="BZ75" s="190"/>
      <c r="CA75" s="190"/>
      <c r="CB75" s="177"/>
      <c r="CC75" s="305"/>
      <c r="CD75" s="305"/>
      <c r="CE75" s="305"/>
      <c r="CF75" s="305"/>
      <c r="CG75" s="305"/>
      <c r="CH75" s="305"/>
      <c r="CI75" s="305"/>
      <c r="CJ75" s="305"/>
      <c r="CK75" s="305"/>
      <c r="CL75" s="305"/>
      <c r="CM75" s="305"/>
      <c r="CN75" s="305"/>
      <c r="CO75" s="305"/>
      <c r="CP75" s="305"/>
      <c r="CQ75" s="305"/>
      <c r="CR75" s="305"/>
      <c r="CS75" s="305"/>
      <c r="CT75" s="305"/>
      <c r="CU75" s="305"/>
      <c r="CV75" s="305"/>
      <c r="CW75" s="305"/>
      <c r="CX75" s="305"/>
      <c r="CY75" s="305"/>
      <c r="CZ75" s="305"/>
      <c r="DA75" s="305"/>
      <c r="DB75" s="305"/>
      <c r="DC75" s="305"/>
      <c r="DD75" s="305"/>
      <c r="DE75" s="305"/>
      <c r="DF75" s="305"/>
      <c r="DG75" s="196"/>
      <c r="DH75" s="196"/>
    </row>
    <row r="76" spans="1:112" s="155" customFormat="1" ht="12.75" customHeight="1">
      <c r="A76" s="201" t="s">
        <v>79</v>
      </c>
      <c r="B76" s="302" t="s">
        <v>224</v>
      </c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2"/>
      <c r="AK76" s="302"/>
      <c r="AL76" s="302"/>
      <c r="AM76" s="302"/>
      <c r="AN76" s="302"/>
      <c r="AO76" s="302"/>
      <c r="AP76" s="302"/>
      <c r="AQ76" s="302"/>
      <c r="AR76" s="302"/>
      <c r="AS76" s="302"/>
      <c r="AT76" s="329" t="s">
        <v>222</v>
      </c>
      <c r="AU76" s="329"/>
      <c r="AV76" s="329"/>
      <c r="AW76" s="329"/>
      <c r="AX76" s="329"/>
      <c r="AY76" s="329"/>
      <c r="AZ76" s="329"/>
      <c r="BA76" s="329"/>
      <c r="BB76" s="329"/>
      <c r="BC76" s="329"/>
      <c r="BD76" s="329"/>
      <c r="BE76" s="329"/>
      <c r="BF76" s="329"/>
      <c r="BG76" s="329"/>
      <c r="BH76" s="329"/>
      <c r="BI76" s="329"/>
      <c r="BJ76" s="329"/>
      <c r="BK76" s="304">
        <v>21800</v>
      </c>
      <c r="BL76" s="304"/>
      <c r="BM76" s="304"/>
      <c r="BN76" s="304"/>
      <c r="BO76" s="304"/>
      <c r="BP76" s="304"/>
      <c r="BQ76" s="304"/>
      <c r="BR76" s="304"/>
      <c r="BS76" s="304"/>
      <c r="BT76" s="304"/>
      <c r="BU76" s="304"/>
      <c r="BV76" s="304"/>
      <c r="BW76" s="304"/>
      <c r="BX76" s="304"/>
      <c r="BY76" s="190"/>
      <c r="BZ76" s="190"/>
      <c r="CA76" s="190"/>
      <c r="CB76" s="177"/>
      <c r="CC76" s="305"/>
      <c r="CD76" s="305"/>
      <c r="CE76" s="305"/>
      <c r="CF76" s="305"/>
      <c r="CG76" s="305"/>
      <c r="CH76" s="305"/>
      <c r="CI76" s="305"/>
      <c r="CJ76" s="305"/>
      <c r="CK76" s="305"/>
      <c r="CL76" s="305"/>
      <c r="CM76" s="305"/>
      <c r="CN76" s="305"/>
      <c r="CO76" s="305"/>
      <c r="CP76" s="305"/>
      <c r="CQ76" s="305"/>
      <c r="CR76" s="305"/>
      <c r="CS76" s="305"/>
      <c r="CT76" s="305"/>
      <c r="CU76" s="305"/>
      <c r="CV76" s="305"/>
      <c r="CW76" s="305"/>
      <c r="CX76" s="305"/>
      <c r="CY76" s="305"/>
      <c r="CZ76" s="305"/>
      <c r="DA76" s="305"/>
      <c r="DB76" s="305"/>
      <c r="DC76" s="305"/>
      <c r="DD76" s="305"/>
      <c r="DE76" s="305"/>
      <c r="DF76" s="305"/>
      <c r="DG76" s="196"/>
      <c r="DH76" s="196"/>
    </row>
    <row r="77" spans="1:112" s="155" customFormat="1" ht="12.75" customHeight="1">
      <c r="A77" s="201" t="s">
        <v>80</v>
      </c>
      <c r="B77" s="302" t="s">
        <v>225</v>
      </c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302"/>
      <c r="AJ77" s="302"/>
      <c r="AK77" s="302"/>
      <c r="AL77" s="302"/>
      <c r="AM77" s="302"/>
      <c r="AN77" s="302"/>
      <c r="AO77" s="302"/>
      <c r="AP77" s="302"/>
      <c r="AQ77" s="302"/>
      <c r="AR77" s="302"/>
      <c r="AS77" s="302"/>
      <c r="AT77" s="329" t="s">
        <v>222</v>
      </c>
      <c r="AU77" s="329"/>
      <c r="AV77" s="329"/>
      <c r="AW77" s="329"/>
      <c r="AX77" s="329"/>
      <c r="AY77" s="329"/>
      <c r="AZ77" s="329"/>
      <c r="BA77" s="329"/>
      <c r="BB77" s="329"/>
      <c r="BC77" s="329"/>
      <c r="BD77" s="329"/>
      <c r="BE77" s="329"/>
      <c r="BF77" s="329"/>
      <c r="BG77" s="329"/>
      <c r="BH77" s="329"/>
      <c r="BI77" s="329"/>
      <c r="BJ77" s="329"/>
      <c r="BK77" s="304">
        <v>33905</v>
      </c>
      <c r="BL77" s="304"/>
      <c r="BM77" s="304"/>
      <c r="BN77" s="304"/>
      <c r="BO77" s="304"/>
      <c r="BP77" s="304"/>
      <c r="BQ77" s="304"/>
      <c r="BR77" s="304"/>
      <c r="BS77" s="304"/>
      <c r="BT77" s="304"/>
      <c r="BU77" s="304"/>
      <c r="BV77" s="304"/>
      <c r="BW77" s="304"/>
      <c r="BX77" s="304"/>
      <c r="BY77" s="190"/>
      <c r="BZ77" s="190"/>
      <c r="CA77" s="190"/>
      <c r="CB77" s="177"/>
      <c r="CC77" s="305"/>
      <c r="CD77" s="305"/>
      <c r="CE77" s="305"/>
      <c r="CF77" s="305"/>
      <c r="CG77" s="305"/>
      <c r="CH77" s="305"/>
      <c r="CI77" s="305"/>
      <c r="CJ77" s="305"/>
      <c r="CK77" s="305"/>
      <c r="CL77" s="305"/>
      <c r="CM77" s="305"/>
      <c r="CN77" s="305"/>
      <c r="CO77" s="305"/>
      <c r="CP77" s="305"/>
      <c r="CQ77" s="305"/>
      <c r="CR77" s="305"/>
      <c r="CS77" s="305"/>
      <c r="CT77" s="305"/>
      <c r="CU77" s="305"/>
      <c r="CV77" s="305"/>
      <c r="CW77" s="305"/>
      <c r="CX77" s="305"/>
      <c r="CY77" s="305"/>
      <c r="CZ77" s="305"/>
      <c r="DA77" s="305"/>
      <c r="DB77" s="305"/>
      <c r="DC77" s="305"/>
      <c r="DD77" s="305"/>
      <c r="DE77" s="305"/>
      <c r="DF77" s="305"/>
      <c r="DG77" s="196"/>
      <c r="DH77" s="196"/>
    </row>
    <row r="78" spans="1:112" s="155" customFormat="1" ht="12.75" customHeight="1">
      <c r="A78" s="201" t="s">
        <v>233</v>
      </c>
      <c r="B78" s="302" t="s">
        <v>227</v>
      </c>
      <c r="C78" s="302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302"/>
      <c r="AH78" s="302"/>
      <c r="AI78" s="302"/>
      <c r="AJ78" s="302"/>
      <c r="AK78" s="302"/>
      <c r="AL78" s="302"/>
      <c r="AM78" s="302"/>
      <c r="AN78" s="302"/>
      <c r="AO78" s="302"/>
      <c r="AP78" s="302"/>
      <c r="AQ78" s="302"/>
      <c r="AR78" s="302"/>
      <c r="AS78" s="302"/>
      <c r="AT78" s="329" t="s">
        <v>222</v>
      </c>
      <c r="AU78" s="329"/>
      <c r="AV78" s="329"/>
      <c r="AW78" s="329"/>
      <c r="AX78" s="329"/>
      <c r="AY78" s="329"/>
      <c r="AZ78" s="329"/>
      <c r="BA78" s="329"/>
      <c r="BB78" s="329"/>
      <c r="BC78" s="329"/>
      <c r="BD78" s="329"/>
      <c r="BE78" s="329"/>
      <c r="BF78" s="329"/>
      <c r="BG78" s="329"/>
      <c r="BH78" s="329"/>
      <c r="BI78" s="329"/>
      <c r="BJ78" s="329"/>
      <c r="BK78" s="304">
        <v>33905</v>
      </c>
      <c r="BL78" s="304"/>
      <c r="BM78" s="304"/>
      <c r="BN78" s="304"/>
      <c r="BO78" s="304"/>
      <c r="BP78" s="304"/>
      <c r="BQ78" s="304"/>
      <c r="BR78" s="304"/>
      <c r="BS78" s="304"/>
      <c r="BT78" s="304"/>
      <c r="BU78" s="304"/>
      <c r="BV78" s="304"/>
      <c r="BW78" s="304"/>
      <c r="BX78" s="304"/>
      <c r="BY78" s="190"/>
      <c r="BZ78" s="190"/>
      <c r="CA78" s="190"/>
      <c r="CB78" s="177"/>
      <c r="CC78" s="305"/>
      <c r="CD78" s="305"/>
      <c r="CE78" s="305"/>
      <c r="CF78" s="305"/>
      <c r="CG78" s="305"/>
      <c r="CH78" s="305"/>
      <c r="CI78" s="305"/>
      <c r="CJ78" s="305"/>
      <c r="CK78" s="305"/>
      <c r="CL78" s="305"/>
      <c r="CM78" s="305"/>
      <c r="CN78" s="305"/>
      <c r="CO78" s="305"/>
      <c r="CP78" s="305"/>
      <c r="CQ78" s="305"/>
      <c r="CR78" s="305"/>
      <c r="CS78" s="305"/>
      <c r="CT78" s="305"/>
      <c r="CU78" s="305"/>
      <c r="CV78" s="305"/>
      <c r="CW78" s="305"/>
      <c r="CX78" s="305"/>
      <c r="CY78" s="305"/>
      <c r="CZ78" s="305"/>
      <c r="DA78" s="305"/>
      <c r="DB78" s="305"/>
      <c r="DC78" s="305"/>
      <c r="DD78" s="305"/>
      <c r="DE78" s="305"/>
      <c r="DF78" s="305"/>
      <c r="DG78" s="196"/>
      <c r="DH78" s="196"/>
    </row>
    <row r="79" spans="1:112" s="155" customFormat="1" ht="12.75" customHeight="1">
      <c r="A79" s="201" t="s">
        <v>81</v>
      </c>
      <c r="B79" s="302" t="s">
        <v>228</v>
      </c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  <c r="AE79" s="302"/>
      <c r="AF79" s="302"/>
      <c r="AG79" s="302"/>
      <c r="AH79" s="302"/>
      <c r="AI79" s="302"/>
      <c r="AJ79" s="302"/>
      <c r="AK79" s="302"/>
      <c r="AL79" s="302"/>
      <c r="AM79" s="302"/>
      <c r="AN79" s="302"/>
      <c r="AO79" s="302"/>
      <c r="AP79" s="302"/>
      <c r="AQ79" s="302"/>
      <c r="AR79" s="302"/>
      <c r="AS79" s="302"/>
      <c r="AT79" s="329" t="s">
        <v>222</v>
      </c>
      <c r="AU79" s="329"/>
      <c r="AV79" s="329"/>
      <c r="AW79" s="329"/>
      <c r="AX79" s="329"/>
      <c r="AY79" s="329"/>
      <c r="AZ79" s="329"/>
      <c r="BA79" s="329"/>
      <c r="BB79" s="329"/>
      <c r="BC79" s="329"/>
      <c r="BD79" s="329"/>
      <c r="BE79" s="329"/>
      <c r="BF79" s="329"/>
      <c r="BG79" s="329"/>
      <c r="BH79" s="329"/>
      <c r="BI79" s="329"/>
      <c r="BJ79" s="329"/>
      <c r="BK79" s="304">
        <v>4963</v>
      </c>
      <c r="BL79" s="304"/>
      <c r="BM79" s="304"/>
      <c r="BN79" s="304"/>
      <c r="BO79" s="304"/>
      <c r="BP79" s="304"/>
      <c r="BQ79" s="304"/>
      <c r="BR79" s="304"/>
      <c r="BS79" s="304"/>
      <c r="BT79" s="304"/>
      <c r="BU79" s="304"/>
      <c r="BV79" s="304"/>
      <c r="BW79" s="304"/>
      <c r="BX79" s="304"/>
      <c r="BY79" s="190"/>
      <c r="BZ79" s="190"/>
      <c r="CA79" s="190"/>
      <c r="CB79" s="177"/>
      <c r="CC79" s="305"/>
      <c r="CD79" s="305"/>
      <c r="CE79" s="305"/>
      <c r="CF79" s="305"/>
      <c r="CG79" s="305"/>
      <c r="CH79" s="305"/>
      <c r="CI79" s="305"/>
      <c r="CJ79" s="305"/>
      <c r="CK79" s="305"/>
      <c r="CL79" s="305"/>
      <c r="CM79" s="305"/>
      <c r="CN79" s="305"/>
      <c r="CO79" s="305"/>
      <c r="CP79" s="305"/>
      <c r="CQ79" s="305"/>
      <c r="CR79" s="305"/>
      <c r="CS79" s="305"/>
      <c r="CT79" s="305"/>
      <c r="CU79" s="305"/>
      <c r="CV79" s="305"/>
      <c r="CW79" s="305"/>
      <c r="CX79" s="305"/>
      <c r="CY79" s="305"/>
      <c r="CZ79" s="305"/>
      <c r="DA79" s="305"/>
      <c r="DB79" s="305"/>
      <c r="DC79" s="305"/>
      <c r="DD79" s="305"/>
      <c r="DE79" s="305"/>
      <c r="DF79" s="305"/>
      <c r="DG79" s="196"/>
      <c r="DH79" s="196"/>
    </row>
    <row r="80" spans="1:112" s="155" customFormat="1" ht="12.75" customHeight="1">
      <c r="A80" s="201" t="s">
        <v>234</v>
      </c>
      <c r="B80" s="302" t="s">
        <v>230</v>
      </c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2"/>
      <c r="AH80" s="302"/>
      <c r="AI80" s="302"/>
      <c r="AJ80" s="302"/>
      <c r="AK80" s="302"/>
      <c r="AL80" s="302"/>
      <c r="AM80" s="302"/>
      <c r="AN80" s="302"/>
      <c r="AO80" s="302"/>
      <c r="AP80" s="302"/>
      <c r="AQ80" s="302"/>
      <c r="AR80" s="302"/>
      <c r="AS80" s="302"/>
      <c r="AT80" s="329" t="s">
        <v>222</v>
      </c>
      <c r="AU80" s="329"/>
      <c r="AV80" s="329"/>
      <c r="AW80" s="329"/>
      <c r="AX80" s="329"/>
      <c r="AY80" s="329"/>
      <c r="AZ80" s="329"/>
      <c r="BA80" s="329"/>
      <c r="BB80" s="329"/>
      <c r="BC80" s="329"/>
      <c r="BD80" s="329"/>
      <c r="BE80" s="329"/>
      <c r="BF80" s="329"/>
      <c r="BG80" s="329"/>
      <c r="BH80" s="329"/>
      <c r="BI80" s="329"/>
      <c r="BJ80" s="329"/>
      <c r="BK80" s="304">
        <v>12408</v>
      </c>
      <c r="BL80" s="304"/>
      <c r="BM80" s="304"/>
      <c r="BN80" s="304"/>
      <c r="BO80" s="304"/>
      <c r="BP80" s="304"/>
      <c r="BQ80" s="304"/>
      <c r="BR80" s="304"/>
      <c r="BS80" s="304"/>
      <c r="BT80" s="304"/>
      <c r="BU80" s="304"/>
      <c r="BV80" s="304"/>
      <c r="BW80" s="304"/>
      <c r="BX80" s="304"/>
      <c r="BY80" s="190"/>
      <c r="BZ80" s="190"/>
      <c r="CA80" s="190"/>
      <c r="CB80" s="177"/>
      <c r="CC80" s="305"/>
      <c r="CD80" s="305"/>
      <c r="CE80" s="305"/>
      <c r="CF80" s="305"/>
      <c r="CG80" s="305"/>
      <c r="CH80" s="305"/>
      <c r="CI80" s="305"/>
      <c r="CJ80" s="305"/>
      <c r="CK80" s="305"/>
      <c r="CL80" s="305"/>
      <c r="CM80" s="305"/>
      <c r="CN80" s="305"/>
      <c r="CO80" s="305"/>
      <c r="CP80" s="305"/>
      <c r="CQ80" s="305"/>
      <c r="CR80" s="305"/>
      <c r="CS80" s="305"/>
      <c r="CT80" s="305"/>
      <c r="CU80" s="305"/>
      <c r="CV80" s="305"/>
      <c r="CW80" s="305"/>
      <c r="CX80" s="305"/>
      <c r="CY80" s="305"/>
      <c r="CZ80" s="305"/>
      <c r="DA80" s="305"/>
      <c r="DB80" s="305"/>
      <c r="DC80" s="305"/>
      <c r="DD80" s="305"/>
      <c r="DE80" s="305"/>
      <c r="DF80" s="305"/>
      <c r="DG80" s="196"/>
      <c r="DH80" s="196"/>
    </row>
    <row r="81" spans="1:112" s="155" customFormat="1" ht="12.75" customHeight="1">
      <c r="A81" s="193">
        <v>3</v>
      </c>
      <c r="B81" s="302" t="s">
        <v>235</v>
      </c>
      <c r="C81" s="302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  <c r="AC81" s="302"/>
      <c r="AD81" s="302"/>
      <c r="AE81" s="302"/>
      <c r="AF81" s="302"/>
      <c r="AG81" s="302"/>
      <c r="AH81" s="302"/>
      <c r="AI81" s="302"/>
      <c r="AJ81" s="302"/>
      <c r="AK81" s="302"/>
      <c r="AL81" s="302"/>
      <c r="AM81" s="302"/>
      <c r="AN81" s="302"/>
      <c r="AO81" s="302"/>
      <c r="AP81" s="302"/>
      <c r="AQ81" s="302"/>
      <c r="AR81" s="302"/>
      <c r="AS81" s="302"/>
      <c r="AT81" s="329" t="s">
        <v>236</v>
      </c>
      <c r="AU81" s="329"/>
      <c r="AV81" s="329"/>
      <c r="AW81" s="329"/>
      <c r="AX81" s="329"/>
      <c r="AY81" s="329"/>
      <c r="AZ81" s="329"/>
      <c r="BA81" s="329"/>
      <c r="BB81" s="329"/>
      <c r="BC81" s="329"/>
      <c r="BD81" s="329"/>
      <c r="BE81" s="329"/>
      <c r="BF81" s="329"/>
      <c r="BG81" s="329"/>
      <c r="BH81" s="329"/>
      <c r="BI81" s="329"/>
      <c r="BJ81" s="329"/>
      <c r="BK81" s="304">
        <v>86</v>
      </c>
      <c r="BL81" s="304"/>
      <c r="BM81" s="304"/>
      <c r="BN81" s="304"/>
      <c r="BO81" s="304"/>
      <c r="BP81" s="304"/>
      <c r="BQ81" s="304"/>
      <c r="BR81" s="304"/>
      <c r="BS81" s="304"/>
      <c r="BT81" s="304"/>
      <c r="BU81" s="304"/>
      <c r="BV81" s="304"/>
      <c r="BW81" s="304"/>
      <c r="BX81" s="304"/>
      <c r="BY81" s="190"/>
      <c r="BZ81" s="190"/>
      <c r="CA81" s="190"/>
      <c r="CB81" s="177"/>
      <c r="CC81" s="305"/>
      <c r="CD81" s="305"/>
      <c r="CE81" s="305"/>
      <c r="CF81" s="305"/>
      <c r="CG81" s="305"/>
      <c r="CH81" s="305"/>
      <c r="CI81" s="305"/>
      <c r="CJ81" s="305"/>
      <c r="CK81" s="305"/>
      <c r="CL81" s="305"/>
      <c r="CM81" s="305"/>
      <c r="CN81" s="305"/>
      <c r="CO81" s="305"/>
      <c r="CP81" s="305"/>
      <c r="CQ81" s="305"/>
      <c r="CR81" s="305"/>
      <c r="CS81" s="305"/>
      <c r="CT81" s="305"/>
      <c r="CU81" s="305"/>
      <c r="CV81" s="305"/>
      <c r="CW81" s="305"/>
      <c r="CX81" s="305"/>
      <c r="CY81" s="305"/>
      <c r="CZ81" s="305"/>
      <c r="DA81" s="305"/>
      <c r="DB81" s="305"/>
      <c r="DC81" s="305"/>
      <c r="DD81" s="305"/>
      <c r="DE81" s="305"/>
      <c r="DF81" s="305"/>
      <c r="DG81" s="196"/>
      <c r="DH81" s="196"/>
    </row>
    <row r="82" spans="1:112" s="155" customFormat="1" ht="12.75" customHeight="1">
      <c r="A82" s="193"/>
      <c r="B82" s="302" t="s">
        <v>3</v>
      </c>
      <c r="C82" s="302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2"/>
      <c r="AK82" s="302"/>
      <c r="AL82" s="302"/>
      <c r="AM82" s="302"/>
      <c r="AN82" s="302"/>
      <c r="AO82" s="302"/>
      <c r="AP82" s="302"/>
      <c r="AQ82" s="302"/>
      <c r="AR82" s="302"/>
      <c r="AS82" s="302"/>
      <c r="AT82" s="329"/>
      <c r="AU82" s="329"/>
      <c r="AV82" s="329"/>
      <c r="AW82" s="329"/>
      <c r="AX82" s="329"/>
      <c r="AY82" s="329"/>
      <c r="AZ82" s="329"/>
      <c r="BA82" s="329"/>
      <c r="BB82" s="329"/>
      <c r="BC82" s="329"/>
      <c r="BD82" s="329"/>
      <c r="BE82" s="329"/>
      <c r="BF82" s="329"/>
      <c r="BG82" s="329"/>
      <c r="BH82" s="329"/>
      <c r="BI82" s="329"/>
      <c r="BJ82" s="329"/>
      <c r="BK82" s="304"/>
      <c r="BL82" s="304"/>
      <c r="BM82" s="304"/>
      <c r="BN82" s="304"/>
      <c r="BO82" s="304"/>
      <c r="BP82" s="304"/>
      <c r="BQ82" s="304"/>
      <c r="BR82" s="304"/>
      <c r="BS82" s="304"/>
      <c r="BT82" s="304"/>
      <c r="BU82" s="304"/>
      <c r="BV82" s="304"/>
      <c r="BW82" s="304"/>
      <c r="BX82" s="304"/>
      <c r="BY82" s="190"/>
      <c r="BZ82" s="190"/>
      <c r="CA82" s="190"/>
      <c r="CB82" s="177"/>
      <c r="CC82" s="305"/>
      <c r="CD82" s="305"/>
      <c r="CE82" s="305"/>
      <c r="CF82" s="305"/>
      <c r="CG82" s="305"/>
      <c r="CH82" s="305"/>
      <c r="CI82" s="305"/>
      <c r="CJ82" s="305"/>
      <c r="CK82" s="305"/>
      <c r="CL82" s="305"/>
      <c r="CM82" s="305"/>
      <c r="CN82" s="305"/>
      <c r="CO82" s="305"/>
      <c r="CP82" s="305"/>
      <c r="CQ82" s="305"/>
      <c r="CR82" s="305"/>
      <c r="CS82" s="305"/>
      <c r="CT82" s="305"/>
      <c r="CU82" s="305"/>
      <c r="CV82" s="305"/>
      <c r="CW82" s="305"/>
      <c r="CX82" s="305"/>
      <c r="CY82" s="305"/>
      <c r="CZ82" s="305"/>
      <c r="DA82" s="305"/>
      <c r="DB82" s="305"/>
      <c r="DC82" s="305"/>
      <c r="DD82" s="305"/>
      <c r="DE82" s="305"/>
      <c r="DF82" s="305"/>
      <c r="DG82" s="196"/>
      <c r="DH82" s="196"/>
    </row>
    <row r="83" spans="1:112" s="155" customFormat="1" ht="26.25" customHeight="1">
      <c r="A83" s="201" t="s">
        <v>237</v>
      </c>
      <c r="B83" s="302" t="s">
        <v>238</v>
      </c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302"/>
      <c r="AH83" s="302"/>
      <c r="AI83" s="302"/>
      <c r="AJ83" s="302"/>
      <c r="AK83" s="302"/>
      <c r="AL83" s="302"/>
      <c r="AM83" s="302"/>
      <c r="AN83" s="302"/>
      <c r="AO83" s="302"/>
      <c r="AP83" s="302"/>
      <c r="AQ83" s="302"/>
      <c r="AR83" s="302"/>
      <c r="AS83" s="302"/>
      <c r="AT83" s="329" t="s">
        <v>222</v>
      </c>
      <c r="AU83" s="329"/>
      <c r="AV83" s="329"/>
      <c r="AW83" s="329"/>
      <c r="AX83" s="329"/>
      <c r="AY83" s="329"/>
      <c r="AZ83" s="329"/>
      <c r="BA83" s="329"/>
      <c r="BB83" s="329"/>
      <c r="BC83" s="329"/>
      <c r="BD83" s="329"/>
      <c r="BE83" s="329"/>
      <c r="BF83" s="329"/>
      <c r="BG83" s="329"/>
      <c r="BH83" s="329"/>
      <c r="BI83" s="329"/>
      <c r="BJ83" s="329"/>
      <c r="BK83" s="304">
        <v>86</v>
      </c>
      <c r="BL83" s="304"/>
      <c r="BM83" s="304"/>
      <c r="BN83" s="304"/>
      <c r="BO83" s="304"/>
      <c r="BP83" s="304"/>
      <c r="BQ83" s="304"/>
      <c r="BR83" s="304"/>
      <c r="BS83" s="304"/>
      <c r="BT83" s="304"/>
      <c r="BU83" s="304"/>
      <c r="BV83" s="304"/>
      <c r="BW83" s="304"/>
      <c r="BX83" s="304"/>
      <c r="BY83" s="190"/>
      <c r="BZ83" s="190"/>
      <c r="CA83" s="190"/>
      <c r="CB83" s="177"/>
      <c r="CC83" s="305"/>
      <c r="CD83" s="305"/>
      <c r="CE83" s="305"/>
      <c r="CF83" s="305"/>
      <c r="CG83" s="305"/>
      <c r="CH83" s="305"/>
      <c r="CI83" s="305"/>
      <c r="CJ83" s="305"/>
      <c r="CK83" s="305"/>
      <c r="CL83" s="305"/>
      <c r="CM83" s="305"/>
      <c r="CN83" s="305"/>
      <c r="CO83" s="305"/>
      <c r="CP83" s="305"/>
      <c r="CQ83" s="305"/>
      <c r="CR83" s="305"/>
      <c r="CS83" s="305"/>
      <c r="CT83" s="305"/>
      <c r="CU83" s="305"/>
      <c r="CV83" s="305"/>
      <c r="CW83" s="305"/>
      <c r="CX83" s="305"/>
      <c r="CY83" s="305"/>
      <c r="CZ83" s="305"/>
      <c r="DA83" s="305"/>
      <c r="DB83" s="305"/>
      <c r="DC83" s="305"/>
      <c r="DD83" s="305"/>
      <c r="DE83" s="305"/>
      <c r="DF83" s="305"/>
      <c r="DG83" s="196"/>
      <c r="DH83" s="196"/>
    </row>
    <row r="84" spans="1:112" s="155" customFormat="1" ht="27" customHeight="1">
      <c r="A84" s="201" t="s">
        <v>239</v>
      </c>
      <c r="B84" s="302" t="s">
        <v>240</v>
      </c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  <c r="AJ84" s="302"/>
      <c r="AK84" s="302"/>
      <c r="AL84" s="302"/>
      <c r="AM84" s="302"/>
      <c r="AN84" s="302"/>
      <c r="AO84" s="302"/>
      <c r="AP84" s="302"/>
      <c r="AQ84" s="302"/>
      <c r="AR84" s="302"/>
      <c r="AS84" s="302"/>
      <c r="AT84" s="329" t="s">
        <v>222</v>
      </c>
      <c r="AU84" s="329"/>
      <c r="AV84" s="329"/>
      <c r="AW84" s="329"/>
      <c r="AX84" s="329"/>
      <c r="AY84" s="329"/>
      <c r="AZ84" s="329"/>
      <c r="BA84" s="329"/>
      <c r="BB84" s="329"/>
      <c r="BC84" s="329"/>
      <c r="BD84" s="329"/>
      <c r="BE84" s="329"/>
      <c r="BF84" s="329"/>
      <c r="BG84" s="329"/>
      <c r="BH84" s="329"/>
      <c r="BI84" s="329"/>
      <c r="BJ84" s="329"/>
      <c r="BK84" s="304"/>
      <c r="BL84" s="304"/>
      <c r="BM84" s="304"/>
      <c r="BN84" s="304"/>
      <c r="BO84" s="304"/>
      <c r="BP84" s="304"/>
      <c r="BQ84" s="304"/>
      <c r="BR84" s="304"/>
      <c r="BS84" s="304"/>
      <c r="BT84" s="304"/>
      <c r="BU84" s="304"/>
      <c r="BV84" s="304"/>
      <c r="BW84" s="304"/>
      <c r="BX84" s="304"/>
      <c r="BY84" s="190"/>
      <c r="BZ84" s="190"/>
      <c r="CA84" s="190"/>
      <c r="CB84" s="177"/>
      <c r="CC84" s="305"/>
      <c r="CD84" s="305"/>
      <c r="CE84" s="305"/>
      <c r="CF84" s="305"/>
      <c r="CG84" s="305"/>
      <c r="CH84" s="305"/>
      <c r="CI84" s="305"/>
      <c r="CJ84" s="305"/>
      <c r="CK84" s="305"/>
      <c r="CL84" s="305"/>
      <c r="CM84" s="305"/>
      <c r="CN84" s="305"/>
      <c r="CO84" s="305"/>
      <c r="CP84" s="305"/>
      <c r="CQ84" s="305"/>
      <c r="CR84" s="305"/>
      <c r="CS84" s="305"/>
      <c r="CT84" s="305"/>
      <c r="CU84" s="305"/>
      <c r="CV84" s="305"/>
      <c r="CW84" s="305"/>
      <c r="CX84" s="305"/>
      <c r="CY84" s="305"/>
      <c r="CZ84" s="305"/>
      <c r="DA84" s="305"/>
      <c r="DB84" s="305"/>
      <c r="DC84" s="305"/>
      <c r="DD84" s="305"/>
      <c r="DE84" s="305"/>
      <c r="DF84" s="305"/>
      <c r="DG84" s="196"/>
      <c r="DH84" s="196"/>
    </row>
    <row r="85" spans="1:112" s="155" customFormat="1" ht="24" customHeight="1">
      <c r="A85" s="201" t="s">
        <v>241</v>
      </c>
      <c r="B85" s="302" t="s">
        <v>242</v>
      </c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  <c r="AJ85" s="302"/>
      <c r="AK85" s="302"/>
      <c r="AL85" s="302"/>
      <c r="AM85" s="302"/>
      <c r="AN85" s="302"/>
      <c r="AO85" s="302"/>
      <c r="AP85" s="302"/>
      <c r="AQ85" s="302"/>
      <c r="AR85" s="302"/>
      <c r="AS85" s="302"/>
      <c r="AT85" s="329" t="s">
        <v>222</v>
      </c>
      <c r="AU85" s="329"/>
      <c r="AV85" s="329"/>
      <c r="AW85" s="329"/>
      <c r="AX85" s="329"/>
      <c r="AY85" s="329"/>
      <c r="AZ85" s="329"/>
      <c r="BA85" s="329"/>
      <c r="BB85" s="329"/>
      <c r="BC85" s="329"/>
      <c r="BD85" s="329"/>
      <c r="BE85" s="329"/>
      <c r="BF85" s="329"/>
      <c r="BG85" s="329"/>
      <c r="BH85" s="329"/>
      <c r="BI85" s="329"/>
      <c r="BJ85" s="329"/>
      <c r="BK85" s="304"/>
      <c r="BL85" s="304"/>
      <c r="BM85" s="304"/>
      <c r="BN85" s="304"/>
      <c r="BO85" s="304"/>
      <c r="BP85" s="304"/>
      <c r="BQ85" s="304"/>
      <c r="BR85" s="304"/>
      <c r="BS85" s="304"/>
      <c r="BT85" s="304"/>
      <c r="BU85" s="304"/>
      <c r="BV85" s="304"/>
      <c r="BW85" s="304"/>
      <c r="BX85" s="304"/>
      <c r="BY85" s="190"/>
      <c r="BZ85" s="190"/>
      <c r="CA85" s="190"/>
      <c r="CB85" s="177"/>
      <c r="CC85" s="305"/>
      <c r="CD85" s="305"/>
      <c r="CE85" s="305"/>
      <c r="CF85" s="305"/>
      <c r="CG85" s="305"/>
      <c r="CH85" s="305"/>
      <c r="CI85" s="305"/>
      <c r="CJ85" s="305"/>
      <c r="CK85" s="305"/>
      <c r="CL85" s="305"/>
      <c r="CM85" s="305"/>
      <c r="CN85" s="305"/>
      <c r="CO85" s="305"/>
      <c r="CP85" s="305"/>
      <c r="CQ85" s="305"/>
      <c r="CR85" s="305"/>
      <c r="CS85" s="305"/>
      <c r="CT85" s="305"/>
      <c r="CU85" s="305"/>
      <c r="CV85" s="305"/>
      <c r="CW85" s="305"/>
      <c r="CX85" s="305"/>
      <c r="CY85" s="305"/>
      <c r="CZ85" s="305"/>
      <c r="DA85" s="305"/>
      <c r="DB85" s="305"/>
      <c r="DC85" s="305"/>
      <c r="DD85" s="305"/>
      <c r="DE85" s="305"/>
      <c r="DF85" s="305"/>
      <c r="DG85" s="196"/>
      <c r="DH85" s="196"/>
    </row>
    <row r="86" spans="1:110" s="155" customFormat="1" ht="12" customHeight="1">
      <c r="A86" s="358" t="s">
        <v>243</v>
      </c>
      <c r="B86" s="358"/>
      <c r="C86" s="358"/>
      <c r="D86" s="358"/>
      <c r="E86" s="358"/>
      <c r="F86" s="358"/>
      <c r="G86" s="358"/>
      <c r="H86" s="358"/>
      <c r="I86" s="358"/>
      <c r="J86" s="358"/>
      <c r="K86" s="358"/>
      <c r="L86" s="358"/>
      <c r="M86" s="358"/>
      <c r="N86" s="358"/>
      <c r="O86" s="358"/>
      <c r="P86" s="358"/>
      <c r="Q86" s="358"/>
      <c r="R86" s="358"/>
      <c r="S86" s="358"/>
      <c r="T86" s="358"/>
      <c r="U86" s="358"/>
      <c r="V86" s="358"/>
      <c r="W86" s="358"/>
      <c r="X86" s="358"/>
      <c r="Y86" s="358"/>
      <c r="Z86" s="358"/>
      <c r="AA86" s="358"/>
      <c r="AB86" s="358"/>
      <c r="AC86" s="358"/>
      <c r="AD86" s="358"/>
      <c r="AE86" s="358"/>
      <c r="AF86" s="358"/>
      <c r="AG86" s="358"/>
      <c r="AH86" s="358"/>
      <c r="AI86" s="358"/>
      <c r="AJ86" s="358"/>
      <c r="AK86" s="358"/>
      <c r="AL86" s="358"/>
      <c r="AM86" s="358"/>
      <c r="AN86" s="358"/>
      <c r="AO86" s="358"/>
      <c r="AP86" s="358"/>
      <c r="AQ86" s="358"/>
      <c r="AR86" s="358"/>
      <c r="AS86" s="358"/>
      <c r="AT86" s="358"/>
      <c r="AU86" s="358"/>
      <c r="AV86" s="358"/>
      <c r="AW86" s="358"/>
      <c r="AX86" s="358"/>
      <c r="AY86" s="358"/>
      <c r="AZ86" s="358"/>
      <c r="BA86" s="358"/>
      <c r="BB86" s="358"/>
      <c r="BC86" s="358"/>
      <c r="BD86" s="358"/>
      <c r="BE86" s="358"/>
      <c r="BF86" s="358"/>
      <c r="BG86" s="358"/>
      <c r="BH86" s="358"/>
      <c r="BI86" s="358"/>
      <c r="BJ86" s="358"/>
      <c r="BK86" s="358"/>
      <c r="BL86" s="358"/>
      <c r="BM86" s="358"/>
      <c r="BN86" s="358"/>
      <c r="BO86" s="358"/>
      <c r="BP86" s="358"/>
      <c r="BQ86" s="358"/>
      <c r="BR86" s="358"/>
      <c r="BS86" s="358"/>
      <c r="BT86" s="358"/>
      <c r="BU86" s="358"/>
      <c r="BV86" s="358"/>
      <c r="BW86" s="358"/>
      <c r="BX86" s="358"/>
      <c r="BY86" s="358"/>
      <c r="BZ86" s="358"/>
      <c r="CA86" s="358"/>
      <c r="CB86" s="358"/>
      <c r="CC86" s="358"/>
      <c r="CD86" s="358"/>
      <c r="CE86" s="358"/>
      <c r="CF86" s="358"/>
      <c r="CG86" s="358"/>
      <c r="CH86" s="358"/>
      <c r="CI86" s="358"/>
      <c r="CJ86" s="358"/>
      <c r="CK86" s="358"/>
      <c r="CL86" s="358"/>
      <c r="CM86" s="358"/>
      <c r="CN86" s="358"/>
      <c r="CO86" s="358"/>
      <c r="CP86" s="358"/>
      <c r="CQ86" s="358"/>
      <c r="CR86" s="358"/>
      <c r="CS86" s="358"/>
      <c r="CT86" s="358"/>
      <c r="CU86" s="358"/>
      <c r="CV86" s="358"/>
      <c r="CW86" s="358"/>
      <c r="CX86" s="358"/>
      <c r="CY86" s="358"/>
      <c r="CZ86" s="358"/>
      <c r="DA86" s="358"/>
      <c r="DB86" s="358"/>
      <c r="DC86" s="358"/>
      <c r="DD86" s="358"/>
      <c r="DE86" s="358"/>
      <c r="DF86" s="358"/>
    </row>
    <row r="87" spans="1:111" s="155" customFormat="1" ht="14.25" customHeight="1">
      <c r="A87" s="358" t="s">
        <v>244</v>
      </c>
      <c r="B87" s="358"/>
      <c r="C87" s="358"/>
      <c r="D87" s="358"/>
      <c r="E87" s="358"/>
      <c r="F87" s="358"/>
      <c r="G87" s="358"/>
      <c r="H87" s="358"/>
      <c r="I87" s="358"/>
      <c r="J87" s="358"/>
      <c r="K87" s="358"/>
      <c r="L87" s="358"/>
      <c r="M87" s="358"/>
      <c r="N87" s="358"/>
      <c r="O87" s="358"/>
      <c r="P87" s="358"/>
      <c r="Q87" s="358"/>
      <c r="R87" s="358"/>
      <c r="S87" s="358"/>
      <c r="T87" s="358"/>
      <c r="U87" s="358"/>
      <c r="V87" s="358"/>
      <c r="W87" s="358"/>
      <c r="X87" s="358"/>
      <c r="Y87" s="358"/>
      <c r="Z87" s="358"/>
      <c r="AA87" s="358"/>
      <c r="AB87" s="358"/>
      <c r="AC87" s="358"/>
      <c r="AD87" s="358"/>
      <c r="AE87" s="358"/>
      <c r="AF87" s="358"/>
      <c r="AG87" s="358"/>
      <c r="AH87" s="358"/>
      <c r="AI87" s="358"/>
      <c r="AJ87" s="358"/>
      <c r="AK87" s="358"/>
      <c r="AL87" s="358"/>
      <c r="AM87" s="358"/>
      <c r="AN87" s="358"/>
      <c r="AO87" s="358"/>
      <c r="AP87" s="358"/>
      <c r="AQ87" s="358"/>
      <c r="AR87" s="358"/>
      <c r="AS87" s="358"/>
      <c r="AT87" s="358"/>
      <c r="AU87" s="358"/>
      <c r="AV87" s="358"/>
      <c r="AW87" s="358"/>
      <c r="AX87" s="358"/>
      <c r="AY87" s="358"/>
      <c r="AZ87" s="358"/>
      <c r="BA87" s="358"/>
      <c r="BB87" s="358"/>
      <c r="BC87" s="358"/>
      <c r="BD87" s="358"/>
      <c r="BE87" s="358"/>
      <c r="BF87" s="358"/>
      <c r="BG87" s="358"/>
      <c r="BH87" s="358"/>
      <c r="BI87" s="358"/>
      <c r="BJ87" s="358"/>
      <c r="BK87" s="358"/>
      <c r="BL87" s="358"/>
      <c r="BM87" s="358"/>
      <c r="BN87" s="358"/>
      <c r="BO87" s="358"/>
      <c r="BP87" s="358"/>
      <c r="BQ87" s="358"/>
      <c r="BR87" s="358"/>
      <c r="BS87" s="358"/>
      <c r="BT87" s="358"/>
      <c r="BU87" s="358"/>
      <c r="BV87" s="358"/>
      <c r="BW87" s="358"/>
      <c r="BX87" s="358"/>
      <c r="BY87" s="358"/>
      <c r="BZ87" s="358"/>
      <c r="CA87" s="358"/>
      <c r="CB87" s="358"/>
      <c r="CC87" s="358"/>
      <c r="CD87" s="358"/>
      <c r="CE87" s="358"/>
      <c r="CF87" s="358"/>
      <c r="CG87" s="358"/>
      <c r="CH87" s="358"/>
      <c r="CI87" s="358"/>
      <c r="CJ87" s="358"/>
      <c r="CK87" s="358"/>
      <c r="CL87" s="358"/>
      <c r="CM87" s="358"/>
      <c r="CN87" s="358"/>
      <c r="CO87" s="358"/>
      <c r="CP87" s="358"/>
      <c r="CQ87" s="358"/>
      <c r="CR87" s="358"/>
      <c r="CS87" s="358"/>
      <c r="CT87" s="358"/>
      <c r="CU87" s="358"/>
      <c r="CV87" s="358"/>
      <c r="CW87" s="358"/>
      <c r="CX87" s="358"/>
      <c r="CY87" s="358"/>
      <c r="CZ87" s="358"/>
      <c r="DA87" s="358"/>
      <c r="DB87" s="358"/>
      <c r="DC87" s="358"/>
      <c r="DD87" s="358"/>
      <c r="DE87" s="358"/>
      <c r="DF87" s="358"/>
      <c r="DG87" s="202"/>
    </row>
    <row r="88" spans="1:111" s="155" customFormat="1" ht="24" customHeight="1">
      <c r="A88" s="358" t="s">
        <v>245</v>
      </c>
      <c r="B88" s="358"/>
      <c r="C88" s="358"/>
      <c r="D88" s="358"/>
      <c r="E88" s="358"/>
      <c r="F88" s="358"/>
      <c r="G88" s="358"/>
      <c r="H88" s="358"/>
      <c r="I88" s="358"/>
      <c r="J88" s="358"/>
      <c r="K88" s="358"/>
      <c r="L88" s="358"/>
      <c r="M88" s="358"/>
      <c r="N88" s="358"/>
      <c r="O88" s="358"/>
      <c r="P88" s="358"/>
      <c r="Q88" s="358"/>
      <c r="R88" s="358"/>
      <c r="S88" s="358"/>
      <c r="T88" s="358"/>
      <c r="U88" s="358"/>
      <c r="V88" s="358"/>
      <c r="W88" s="358"/>
      <c r="X88" s="358"/>
      <c r="Y88" s="358"/>
      <c r="Z88" s="358"/>
      <c r="AA88" s="358"/>
      <c r="AB88" s="358"/>
      <c r="AC88" s="358"/>
      <c r="AD88" s="358"/>
      <c r="AE88" s="358"/>
      <c r="AF88" s="358"/>
      <c r="AG88" s="358"/>
      <c r="AH88" s="358"/>
      <c r="AI88" s="358"/>
      <c r="AJ88" s="358"/>
      <c r="AK88" s="358"/>
      <c r="AL88" s="358"/>
      <c r="AM88" s="358"/>
      <c r="AN88" s="358"/>
      <c r="AO88" s="358"/>
      <c r="AP88" s="358"/>
      <c r="AQ88" s="358"/>
      <c r="AR88" s="358"/>
      <c r="AS88" s="358"/>
      <c r="AT88" s="358"/>
      <c r="AU88" s="358"/>
      <c r="AV88" s="358"/>
      <c r="AW88" s="358"/>
      <c r="AX88" s="358"/>
      <c r="AY88" s="358"/>
      <c r="AZ88" s="358"/>
      <c r="BA88" s="358"/>
      <c r="BB88" s="358"/>
      <c r="BC88" s="358"/>
      <c r="BD88" s="358"/>
      <c r="BE88" s="358"/>
      <c r="BF88" s="358"/>
      <c r="BG88" s="358"/>
      <c r="BH88" s="358"/>
      <c r="BI88" s="358"/>
      <c r="BJ88" s="358"/>
      <c r="BK88" s="358"/>
      <c r="BL88" s="358"/>
      <c r="BM88" s="358"/>
      <c r="BN88" s="358"/>
      <c r="BO88" s="358"/>
      <c r="BP88" s="358"/>
      <c r="BQ88" s="358"/>
      <c r="BR88" s="358"/>
      <c r="BS88" s="358"/>
      <c r="BT88" s="358"/>
      <c r="BU88" s="358"/>
      <c r="BV88" s="358"/>
      <c r="BW88" s="358"/>
      <c r="BX88" s="358"/>
      <c r="BY88" s="358"/>
      <c r="BZ88" s="358"/>
      <c r="CA88" s="358"/>
      <c r="CB88" s="358"/>
      <c r="CC88" s="358"/>
      <c r="CD88" s="358"/>
      <c r="CE88" s="358"/>
      <c r="CF88" s="358"/>
      <c r="CG88" s="358"/>
      <c r="CH88" s="358"/>
      <c r="CI88" s="358"/>
      <c r="CJ88" s="358"/>
      <c r="CK88" s="358"/>
      <c r="CL88" s="358"/>
      <c r="CM88" s="358"/>
      <c r="CN88" s="358"/>
      <c r="CO88" s="358"/>
      <c r="CP88" s="358"/>
      <c r="CQ88" s="358"/>
      <c r="CR88" s="358"/>
      <c r="CS88" s="358"/>
      <c r="CT88" s="358"/>
      <c r="CU88" s="358"/>
      <c r="CV88" s="358"/>
      <c r="CW88" s="358"/>
      <c r="CX88" s="358"/>
      <c r="CY88" s="358"/>
      <c r="CZ88" s="358"/>
      <c r="DA88" s="358"/>
      <c r="DB88" s="358"/>
      <c r="DC88" s="358"/>
      <c r="DD88" s="358"/>
      <c r="DE88" s="358"/>
      <c r="DF88" s="358"/>
      <c r="DG88" s="202"/>
    </row>
    <row r="89" spans="1:111" s="155" customFormat="1" ht="24" customHeight="1">
      <c r="A89" s="358" t="s">
        <v>246</v>
      </c>
      <c r="B89" s="358"/>
      <c r="C89" s="358"/>
      <c r="D89" s="358"/>
      <c r="E89" s="358"/>
      <c r="F89" s="358"/>
      <c r="G89" s="358"/>
      <c r="H89" s="358"/>
      <c r="I89" s="358"/>
      <c r="J89" s="358"/>
      <c r="K89" s="358"/>
      <c r="L89" s="358"/>
      <c r="M89" s="358"/>
      <c r="N89" s="358"/>
      <c r="O89" s="358"/>
      <c r="P89" s="358"/>
      <c r="Q89" s="358"/>
      <c r="R89" s="358"/>
      <c r="S89" s="358"/>
      <c r="T89" s="358"/>
      <c r="U89" s="358"/>
      <c r="V89" s="358"/>
      <c r="W89" s="358"/>
      <c r="X89" s="358"/>
      <c r="Y89" s="358"/>
      <c r="Z89" s="358"/>
      <c r="AA89" s="358"/>
      <c r="AB89" s="358"/>
      <c r="AC89" s="358"/>
      <c r="AD89" s="358"/>
      <c r="AE89" s="358"/>
      <c r="AF89" s="358"/>
      <c r="AG89" s="358"/>
      <c r="AH89" s="358"/>
      <c r="AI89" s="358"/>
      <c r="AJ89" s="358"/>
      <c r="AK89" s="358"/>
      <c r="AL89" s="358"/>
      <c r="AM89" s="358"/>
      <c r="AN89" s="358"/>
      <c r="AO89" s="358"/>
      <c r="AP89" s="358"/>
      <c r="AQ89" s="358"/>
      <c r="AR89" s="358"/>
      <c r="AS89" s="358"/>
      <c r="AT89" s="358"/>
      <c r="AU89" s="358"/>
      <c r="AV89" s="358"/>
      <c r="AW89" s="358"/>
      <c r="AX89" s="358"/>
      <c r="AY89" s="358"/>
      <c r="AZ89" s="358"/>
      <c r="BA89" s="358"/>
      <c r="BB89" s="358"/>
      <c r="BC89" s="358"/>
      <c r="BD89" s="358"/>
      <c r="BE89" s="358"/>
      <c r="BF89" s="358"/>
      <c r="BG89" s="358"/>
      <c r="BH89" s="358"/>
      <c r="BI89" s="358"/>
      <c r="BJ89" s="358"/>
      <c r="BK89" s="358"/>
      <c r="BL89" s="358"/>
      <c r="BM89" s="358"/>
      <c r="BN89" s="358"/>
      <c r="BO89" s="358"/>
      <c r="BP89" s="358"/>
      <c r="BQ89" s="358"/>
      <c r="BR89" s="358"/>
      <c r="BS89" s="358"/>
      <c r="BT89" s="358"/>
      <c r="BU89" s="358"/>
      <c r="BV89" s="358"/>
      <c r="BW89" s="358"/>
      <c r="BX89" s="358"/>
      <c r="BY89" s="358"/>
      <c r="BZ89" s="358"/>
      <c r="CA89" s="358"/>
      <c r="CB89" s="358"/>
      <c r="CC89" s="358"/>
      <c r="CD89" s="358"/>
      <c r="CE89" s="358"/>
      <c r="CF89" s="358"/>
      <c r="CG89" s="358"/>
      <c r="CH89" s="358"/>
      <c r="CI89" s="358"/>
      <c r="CJ89" s="358"/>
      <c r="CK89" s="358"/>
      <c r="CL89" s="358"/>
      <c r="CM89" s="358"/>
      <c r="CN89" s="358"/>
      <c r="CO89" s="358"/>
      <c r="CP89" s="358"/>
      <c r="CQ89" s="358"/>
      <c r="CR89" s="358"/>
      <c r="CS89" s="358"/>
      <c r="CT89" s="358"/>
      <c r="CU89" s="358"/>
      <c r="CV89" s="358"/>
      <c r="CW89" s="358"/>
      <c r="CX89" s="358"/>
      <c r="CY89" s="358"/>
      <c r="CZ89" s="358"/>
      <c r="DA89" s="358"/>
      <c r="DB89" s="358"/>
      <c r="DC89" s="358"/>
      <c r="DD89" s="358"/>
      <c r="DE89" s="358"/>
      <c r="DF89" s="358"/>
      <c r="DG89" s="202"/>
    </row>
    <row r="90" spans="1:127" ht="15" customHeight="1">
      <c r="A90" s="155" t="s">
        <v>98</v>
      </c>
      <c r="B90" s="155"/>
      <c r="AU90" s="241" t="s">
        <v>253</v>
      </c>
      <c r="AV90" s="241"/>
      <c r="AW90" s="241"/>
      <c r="AX90" s="241"/>
      <c r="AY90" s="241"/>
      <c r="AZ90" s="241"/>
      <c r="BA90" s="241"/>
      <c r="BB90" s="241"/>
      <c r="BC90" s="241"/>
      <c r="BD90" s="241"/>
      <c r="BE90" s="241"/>
      <c r="BF90" s="241"/>
      <c r="BG90" s="241"/>
      <c r="BH90" s="241"/>
      <c r="BI90" s="241"/>
      <c r="BJ90" s="241"/>
      <c r="BK90" s="241"/>
      <c r="BL90" s="241"/>
      <c r="BM90" s="241"/>
      <c r="BN90" s="241"/>
      <c r="BO90" s="241"/>
      <c r="BP90" s="241"/>
      <c r="BQ90" s="241"/>
      <c r="BR90" s="241"/>
      <c r="BS90" s="241"/>
      <c r="BT90" s="241"/>
      <c r="BU90" s="241"/>
      <c r="BV90" s="241"/>
      <c r="BW90" s="241"/>
      <c r="BX90" s="241"/>
      <c r="BY90" s="241"/>
      <c r="BZ90" s="241"/>
      <c r="CA90" s="241"/>
      <c r="CB90" s="241"/>
      <c r="CC90" s="241"/>
      <c r="CD90" s="241"/>
      <c r="CE90" s="241"/>
      <c r="CF90" s="241"/>
      <c r="CG90" s="241"/>
      <c r="CH90" s="241"/>
      <c r="CI90" s="241"/>
      <c r="CJ90" s="241"/>
      <c r="CK90" s="241"/>
      <c r="CL90" s="241"/>
      <c r="CM90" s="241"/>
      <c r="CN90" s="241"/>
      <c r="CO90" s="241"/>
      <c r="CP90" s="241"/>
      <c r="CQ90" s="241"/>
      <c r="CR90" s="241"/>
      <c r="CS90" s="241"/>
      <c r="CT90" s="241"/>
      <c r="CU90" s="241"/>
      <c r="CV90" s="241"/>
      <c r="CW90" s="241"/>
      <c r="CX90" s="241"/>
      <c r="CY90" s="241"/>
      <c r="CZ90" s="241"/>
      <c r="DA90" s="241"/>
      <c r="DB90" s="241"/>
      <c r="DC90" s="241"/>
      <c r="DD90" s="241"/>
      <c r="DE90" s="241"/>
      <c r="DF90" s="241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9"/>
      <c r="DW90" s="109"/>
    </row>
    <row r="91" spans="1:125" s="110" customFormat="1" ht="12.75" customHeight="1">
      <c r="A91" s="149"/>
      <c r="B91" s="149"/>
      <c r="AU91" s="231" t="s">
        <v>0</v>
      </c>
      <c r="AV91" s="231"/>
      <c r="AW91" s="231"/>
      <c r="AX91" s="231"/>
      <c r="AY91" s="231"/>
      <c r="AZ91" s="231"/>
      <c r="BA91" s="231"/>
      <c r="BB91" s="231"/>
      <c r="BC91" s="231"/>
      <c r="BD91" s="231"/>
      <c r="BE91" s="231"/>
      <c r="BF91" s="231"/>
      <c r="BG91" s="231"/>
      <c r="BH91" s="231"/>
      <c r="BI91" s="231"/>
      <c r="BJ91" s="231"/>
      <c r="BK91" s="231"/>
      <c r="BL91" s="231"/>
      <c r="BM91" s="231"/>
      <c r="BN91" s="231"/>
      <c r="BO91" s="231" t="s">
        <v>1</v>
      </c>
      <c r="BP91" s="231"/>
      <c r="BQ91" s="231"/>
      <c r="BR91" s="231"/>
      <c r="BS91" s="231"/>
      <c r="BT91" s="231"/>
      <c r="BU91" s="231"/>
      <c r="BV91" s="231"/>
      <c r="BW91" s="231"/>
      <c r="BX91" s="231"/>
      <c r="BY91" s="231"/>
      <c r="BZ91" s="231"/>
      <c r="CA91" s="231"/>
      <c r="CB91" s="231"/>
      <c r="CC91" s="231"/>
      <c r="CD91" s="231"/>
      <c r="CE91" s="231"/>
      <c r="CF91" s="231"/>
      <c r="CG91" s="231"/>
      <c r="CH91" s="231"/>
      <c r="CI91" s="231"/>
      <c r="CJ91" s="231"/>
      <c r="CK91" s="231"/>
      <c r="CL91" s="231"/>
      <c r="CM91" s="231"/>
      <c r="CN91" s="231"/>
      <c r="CO91" s="231"/>
      <c r="CP91" s="231"/>
      <c r="CQ91" s="231"/>
      <c r="CR91" s="231"/>
      <c r="CS91" s="231"/>
      <c r="CT91" s="231"/>
      <c r="CU91" s="231"/>
      <c r="CV91" s="231"/>
      <c r="CW91" s="231"/>
      <c r="CX91" s="231"/>
      <c r="CY91" s="231"/>
      <c r="CZ91" s="231"/>
      <c r="DA91" s="231"/>
      <c r="DB91" s="231"/>
      <c r="DC91" s="231"/>
      <c r="DD91" s="231"/>
      <c r="DE91" s="231"/>
      <c r="DF91" s="23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/>
      <c r="DT91" s="111"/>
      <c r="DU91" s="111"/>
    </row>
    <row r="92" ht="15" customHeight="1"/>
    <row r="93" spans="1:125" ht="15" customHeight="1">
      <c r="A93" s="155" t="s">
        <v>99</v>
      </c>
      <c r="C93" s="155"/>
      <c r="AU93" s="241" t="s">
        <v>113</v>
      </c>
      <c r="AV93" s="241"/>
      <c r="AW93" s="241"/>
      <c r="AX93" s="241"/>
      <c r="AY93" s="241"/>
      <c r="AZ93" s="241"/>
      <c r="BA93" s="241"/>
      <c r="BB93" s="241"/>
      <c r="BC93" s="241"/>
      <c r="BD93" s="241"/>
      <c r="BE93" s="241"/>
      <c r="BF93" s="241"/>
      <c r="BG93" s="241"/>
      <c r="BH93" s="241"/>
      <c r="BI93" s="241"/>
      <c r="BJ93" s="241"/>
      <c r="BK93" s="241"/>
      <c r="BL93" s="241"/>
      <c r="BM93" s="241"/>
      <c r="BN93" s="241"/>
      <c r="BO93" s="241"/>
      <c r="BP93" s="241"/>
      <c r="BQ93" s="241"/>
      <c r="BR93" s="241"/>
      <c r="BS93" s="241"/>
      <c r="BT93" s="241"/>
      <c r="BU93" s="241"/>
      <c r="BV93" s="241"/>
      <c r="BW93" s="241"/>
      <c r="BX93" s="241"/>
      <c r="BY93" s="241"/>
      <c r="BZ93" s="241"/>
      <c r="CA93" s="241"/>
      <c r="CB93" s="241"/>
      <c r="CC93" s="241"/>
      <c r="CD93" s="241"/>
      <c r="CE93" s="241"/>
      <c r="CF93" s="241"/>
      <c r="CG93" s="241"/>
      <c r="CH93" s="241"/>
      <c r="CI93" s="241"/>
      <c r="CJ93" s="241"/>
      <c r="CK93" s="241"/>
      <c r="CL93" s="241"/>
      <c r="CM93" s="241"/>
      <c r="CN93" s="241"/>
      <c r="CO93" s="241"/>
      <c r="CP93" s="241"/>
      <c r="CQ93" s="241"/>
      <c r="CR93" s="241"/>
      <c r="CS93" s="241"/>
      <c r="CT93" s="241"/>
      <c r="CU93" s="241"/>
      <c r="CV93" s="241"/>
      <c r="CW93" s="241"/>
      <c r="CX93" s="241"/>
      <c r="CY93" s="241"/>
      <c r="CZ93" s="241"/>
      <c r="DA93" s="241"/>
      <c r="DB93" s="241"/>
      <c r="DC93" s="241"/>
      <c r="DD93" s="241"/>
      <c r="DE93" s="241"/>
      <c r="DF93" s="241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</row>
    <row r="94" spans="1:125" s="110" customFormat="1" ht="12.75" customHeight="1">
      <c r="A94" s="149"/>
      <c r="B94" s="149"/>
      <c r="AU94" s="231" t="s">
        <v>0</v>
      </c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 t="s">
        <v>1</v>
      </c>
      <c r="BP94" s="231"/>
      <c r="BQ94" s="231"/>
      <c r="BR94" s="231"/>
      <c r="BS94" s="231"/>
      <c r="BT94" s="231"/>
      <c r="BU94" s="231"/>
      <c r="BV94" s="231"/>
      <c r="BW94" s="231"/>
      <c r="BX94" s="231"/>
      <c r="BY94" s="231"/>
      <c r="BZ94" s="231"/>
      <c r="CA94" s="231"/>
      <c r="CB94" s="231"/>
      <c r="CC94" s="231"/>
      <c r="CD94" s="231"/>
      <c r="CE94" s="231"/>
      <c r="CF94" s="231"/>
      <c r="CG94" s="231"/>
      <c r="CH94" s="231"/>
      <c r="CI94" s="231"/>
      <c r="CJ94" s="231"/>
      <c r="CK94" s="231"/>
      <c r="CL94" s="231"/>
      <c r="CM94" s="231"/>
      <c r="CN94" s="231"/>
      <c r="CO94" s="231"/>
      <c r="CP94" s="231"/>
      <c r="CQ94" s="231"/>
      <c r="CR94" s="231"/>
      <c r="CS94" s="231"/>
      <c r="CT94" s="231"/>
      <c r="CU94" s="231"/>
      <c r="CV94" s="231"/>
      <c r="CW94" s="231"/>
      <c r="CX94" s="231"/>
      <c r="CY94" s="231"/>
      <c r="CZ94" s="231"/>
      <c r="DA94" s="231"/>
      <c r="DB94" s="231"/>
      <c r="DC94" s="231"/>
      <c r="DD94" s="231"/>
      <c r="DE94" s="231"/>
      <c r="DF94" s="23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</row>
    <row r="95" spans="1:2" ht="15">
      <c r="A95" s="155"/>
      <c r="B95" s="155"/>
    </row>
    <row r="96" spans="1:126" ht="15" customHeight="1">
      <c r="A96" s="155" t="s">
        <v>11</v>
      </c>
      <c r="B96" s="155"/>
      <c r="AU96" s="241" t="s">
        <v>113</v>
      </c>
      <c r="AV96" s="241"/>
      <c r="AW96" s="241"/>
      <c r="AX96" s="241"/>
      <c r="AY96" s="241"/>
      <c r="AZ96" s="241"/>
      <c r="BA96" s="241"/>
      <c r="BB96" s="241"/>
      <c r="BC96" s="241"/>
      <c r="BD96" s="241"/>
      <c r="BE96" s="241"/>
      <c r="BF96" s="241"/>
      <c r="BG96" s="241"/>
      <c r="BH96" s="241"/>
      <c r="BI96" s="241"/>
      <c r="BJ96" s="241"/>
      <c r="BK96" s="241"/>
      <c r="BL96" s="241"/>
      <c r="BM96" s="241"/>
      <c r="BN96" s="241"/>
      <c r="BO96" s="241"/>
      <c r="BP96" s="241"/>
      <c r="BQ96" s="241"/>
      <c r="BR96" s="241"/>
      <c r="BS96" s="241"/>
      <c r="BT96" s="241"/>
      <c r="BU96" s="241"/>
      <c r="BV96" s="241"/>
      <c r="BW96" s="241"/>
      <c r="BX96" s="241"/>
      <c r="BY96" s="241"/>
      <c r="BZ96" s="241"/>
      <c r="CA96" s="241"/>
      <c r="CB96" s="241"/>
      <c r="CC96" s="241"/>
      <c r="CD96" s="241"/>
      <c r="CE96" s="241"/>
      <c r="CF96" s="241"/>
      <c r="CG96" s="241"/>
      <c r="CH96" s="241"/>
      <c r="CI96" s="241"/>
      <c r="CJ96" s="241"/>
      <c r="CK96" s="241"/>
      <c r="CL96" s="241"/>
      <c r="CM96" s="241"/>
      <c r="CN96" s="241"/>
      <c r="CO96" s="241"/>
      <c r="CP96" s="241"/>
      <c r="CQ96" s="241"/>
      <c r="CR96" s="241"/>
      <c r="CS96" s="241"/>
      <c r="CT96" s="241"/>
      <c r="CU96" s="241"/>
      <c r="CV96" s="241"/>
      <c r="CW96" s="241"/>
      <c r="CX96" s="241"/>
      <c r="CY96" s="241"/>
      <c r="CZ96" s="241"/>
      <c r="DA96" s="241"/>
      <c r="DB96" s="241"/>
      <c r="DC96" s="241"/>
      <c r="DD96" s="241"/>
      <c r="DE96" s="241"/>
      <c r="DF96" s="241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9"/>
    </row>
    <row r="97" spans="1:126" s="110" customFormat="1" ht="12" customHeight="1">
      <c r="A97" s="149"/>
      <c r="B97" s="149"/>
      <c r="AU97" s="231" t="s">
        <v>0</v>
      </c>
      <c r="AV97" s="231"/>
      <c r="AW97" s="231"/>
      <c r="AX97" s="231"/>
      <c r="AY97" s="231"/>
      <c r="AZ97" s="231"/>
      <c r="BA97" s="231"/>
      <c r="BB97" s="231"/>
      <c r="BC97" s="231"/>
      <c r="BD97" s="231"/>
      <c r="BE97" s="231"/>
      <c r="BF97" s="231"/>
      <c r="BG97" s="231"/>
      <c r="BH97" s="231"/>
      <c r="BI97" s="231"/>
      <c r="BJ97" s="231"/>
      <c r="BK97" s="231"/>
      <c r="BL97" s="231"/>
      <c r="BM97" s="231"/>
      <c r="BN97" s="231"/>
      <c r="BO97" s="231" t="s">
        <v>1</v>
      </c>
      <c r="BP97" s="231"/>
      <c r="BQ97" s="231"/>
      <c r="BR97" s="231"/>
      <c r="BS97" s="231"/>
      <c r="BT97" s="231"/>
      <c r="BU97" s="231"/>
      <c r="BV97" s="231"/>
      <c r="BW97" s="231"/>
      <c r="BX97" s="231"/>
      <c r="BY97" s="231"/>
      <c r="BZ97" s="231"/>
      <c r="CA97" s="231"/>
      <c r="CB97" s="231"/>
      <c r="CC97" s="231"/>
      <c r="CD97" s="231"/>
      <c r="CE97" s="231"/>
      <c r="CF97" s="231"/>
      <c r="CG97" s="231"/>
      <c r="CH97" s="231"/>
      <c r="CI97" s="231"/>
      <c r="CJ97" s="231"/>
      <c r="CK97" s="231"/>
      <c r="CL97" s="231"/>
      <c r="CM97" s="231"/>
      <c r="CN97" s="231"/>
      <c r="CO97" s="231"/>
      <c r="CP97" s="231"/>
      <c r="CQ97" s="231"/>
      <c r="CR97" s="231"/>
      <c r="CS97" s="231"/>
      <c r="CT97" s="231"/>
      <c r="CU97" s="231"/>
      <c r="CV97" s="231"/>
      <c r="CW97" s="231"/>
      <c r="CX97" s="231"/>
      <c r="CY97" s="231"/>
      <c r="CZ97" s="231"/>
      <c r="DA97" s="231"/>
      <c r="DB97" s="231"/>
      <c r="DC97" s="231"/>
      <c r="DD97" s="231"/>
      <c r="DE97" s="231"/>
      <c r="DF97" s="231"/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11"/>
      <c r="DT97" s="111"/>
      <c r="DU97" s="111"/>
      <c r="DV97" s="203"/>
    </row>
    <row r="98" spans="1:37" ht="15">
      <c r="A98" s="155" t="s">
        <v>247</v>
      </c>
      <c r="B98" s="155"/>
      <c r="G98" s="339" t="s">
        <v>248</v>
      </c>
      <c r="H98" s="339"/>
      <c r="I98" s="339"/>
      <c r="J98" s="339"/>
      <c r="K98" s="339"/>
      <c r="L98" s="339"/>
      <c r="M98" s="339"/>
      <c r="N98" s="339"/>
      <c r="O98" s="339"/>
      <c r="P98" s="339"/>
      <c r="Q98" s="339"/>
      <c r="R98" s="339"/>
      <c r="S98" s="339"/>
      <c r="T98" s="339"/>
      <c r="U98" s="339"/>
      <c r="V98" s="339"/>
      <c r="W98" s="339"/>
      <c r="X98" s="339"/>
      <c r="Y98" s="339"/>
      <c r="Z98" s="339"/>
      <c r="AA98" s="339"/>
      <c r="AB98" s="339"/>
      <c r="AC98" s="339"/>
      <c r="AD98" s="339"/>
      <c r="AE98" s="339"/>
      <c r="AF98" s="339"/>
      <c r="AG98" s="339"/>
      <c r="AH98" s="339"/>
      <c r="AI98" s="339"/>
      <c r="AJ98" s="339"/>
      <c r="AK98" s="339"/>
    </row>
    <row r="99" ht="24.75" customHeight="1"/>
    <row r="100" spans="2:38" ht="15" customHeight="1">
      <c r="B100" s="141" t="s">
        <v>126</v>
      </c>
      <c r="C100" s="232" t="s">
        <v>268</v>
      </c>
      <c r="D100" s="232"/>
      <c r="E100" s="232"/>
      <c r="F100" s="232"/>
      <c r="G100" s="107" t="s">
        <v>126</v>
      </c>
      <c r="J100" s="232" t="s">
        <v>265</v>
      </c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3">
        <v>20</v>
      </c>
      <c r="AE100" s="233"/>
      <c r="AF100" s="233"/>
      <c r="AG100" s="233"/>
      <c r="AH100" s="234" t="s">
        <v>257</v>
      </c>
      <c r="AI100" s="234"/>
      <c r="AJ100" s="234"/>
      <c r="AK100" s="234"/>
      <c r="AL100" s="107" t="s">
        <v>127</v>
      </c>
    </row>
    <row r="101" ht="3" customHeight="1"/>
  </sheetData>
  <mergeCells count="417">
    <mergeCell ref="B74:AS74"/>
    <mergeCell ref="BK74:BX74"/>
    <mergeCell ref="CC74:CQ74"/>
    <mergeCell ref="CR74:DF74"/>
    <mergeCell ref="AT74:BJ74"/>
    <mergeCell ref="A86:DF86"/>
    <mergeCell ref="A87:DF87"/>
    <mergeCell ref="A88:DF88"/>
    <mergeCell ref="A89:DF89"/>
    <mergeCell ref="AT85:BJ85"/>
    <mergeCell ref="BK85:BX85"/>
    <mergeCell ref="CC85:CQ85"/>
    <mergeCell ref="CR85:DF85"/>
    <mergeCell ref="AT84:BJ84"/>
    <mergeCell ref="BK84:BX84"/>
    <mergeCell ref="CC84:CQ84"/>
    <mergeCell ref="CR84:DF84"/>
    <mergeCell ref="AT83:BJ83"/>
    <mergeCell ref="BK83:BX83"/>
    <mergeCell ref="CC83:CQ83"/>
    <mergeCell ref="CR83:DF83"/>
    <mergeCell ref="AT82:BJ82"/>
    <mergeCell ref="BK82:BX82"/>
    <mergeCell ref="CC82:CQ82"/>
    <mergeCell ref="CR82:DF82"/>
    <mergeCell ref="AT81:BJ81"/>
    <mergeCell ref="BK81:BX81"/>
    <mergeCell ref="CC81:CQ81"/>
    <mergeCell ref="CR81:DF81"/>
    <mergeCell ref="AT80:BJ80"/>
    <mergeCell ref="BK80:BX80"/>
    <mergeCell ref="CC80:CQ80"/>
    <mergeCell ref="CR80:DF80"/>
    <mergeCell ref="AT79:BJ79"/>
    <mergeCell ref="BK79:BX79"/>
    <mergeCell ref="CC79:CQ79"/>
    <mergeCell ref="CR79:DF79"/>
    <mergeCell ref="AT78:BJ78"/>
    <mergeCell ref="BK78:BX78"/>
    <mergeCell ref="CC78:CQ78"/>
    <mergeCell ref="CR78:DF78"/>
    <mergeCell ref="AT77:BJ77"/>
    <mergeCell ref="BK77:BX77"/>
    <mergeCell ref="CC77:CQ77"/>
    <mergeCell ref="CR77:DF77"/>
    <mergeCell ref="AT76:BJ76"/>
    <mergeCell ref="BK76:BX76"/>
    <mergeCell ref="CC76:CQ76"/>
    <mergeCell ref="CR76:DF76"/>
    <mergeCell ref="AT75:BJ75"/>
    <mergeCell ref="BK75:BX75"/>
    <mergeCell ref="CC75:CQ75"/>
    <mergeCell ref="CR75:DF75"/>
    <mergeCell ref="CR73:DF73"/>
    <mergeCell ref="AT72:BJ72"/>
    <mergeCell ref="BK72:BX72"/>
    <mergeCell ref="CC72:CQ72"/>
    <mergeCell ref="CR72:DF72"/>
    <mergeCell ref="AT73:BJ73"/>
    <mergeCell ref="BK73:BX73"/>
    <mergeCell ref="CC73:CQ73"/>
    <mergeCell ref="BK70:BX70"/>
    <mergeCell ref="CC70:CQ70"/>
    <mergeCell ref="CR70:DF70"/>
    <mergeCell ref="AT71:BJ71"/>
    <mergeCell ref="BK71:BX71"/>
    <mergeCell ref="CC71:CQ71"/>
    <mergeCell ref="CR71:DF71"/>
    <mergeCell ref="AT70:BJ70"/>
    <mergeCell ref="CC68:CQ68"/>
    <mergeCell ref="CR68:DF68"/>
    <mergeCell ref="AT69:BJ69"/>
    <mergeCell ref="BK69:BX69"/>
    <mergeCell ref="CC69:CQ69"/>
    <mergeCell ref="CR69:DF69"/>
    <mergeCell ref="AT68:BJ68"/>
    <mergeCell ref="CR67:DF67"/>
    <mergeCell ref="AT65:BJ65"/>
    <mergeCell ref="CC66:CQ66"/>
    <mergeCell ref="CR66:DF66"/>
    <mergeCell ref="B85:AS85"/>
    <mergeCell ref="B84:AS84"/>
    <mergeCell ref="B82:AS82"/>
    <mergeCell ref="B83:AS83"/>
    <mergeCell ref="B81:AS81"/>
    <mergeCell ref="B75:AS75"/>
    <mergeCell ref="B76:AS76"/>
    <mergeCell ref="B77:AS77"/>
    <mergeCell ref="B78:AS78"/>
    <mergeCell ref="B79:AS79"/>
    <mergeCell ref="B80:AS80"/>
    <mergeCell ref="B70:AS70"/>
    <mergeCell ref="B71:AS71"/>
    <mergeCell ref="B72:AS72"/>
    <mergeCell ref="B73:AS73"/>
    <mergeCell ref="B57:AS57"/>
    <mergeCell ref="AT57:BJ57"/>
    <mergeCell ref="BK60:BX60"/>
    <mergeCell ref="AT53:BJ53"/>
    <mergeCell ref="AT54:BJ54"/>
    <mergeCell ref="B54:AS54"/>
    <mergeCell ref="B58:AS58"/>
    <mergeCell ref="BK58:BX58"/>
    <mergeCell ref="B69:AS69"/>
    <mergeCell ref="B67:AS67"/>
    <mergeCell ref="B68:AS68"/>
    <mergeCell ref="BK68:BX68"/>
    <mergeCell ref="AT67:BJ67"/>
    <mergeCell ref="BK67:BX67"/>
    <mergeCell ref="CR30:DF30"/>
    <mergeCell ref="CC35:CQ35"/>
    <mergeCell ref="CC36:CQ36"/>
    <mergeCell ref="BK52:CB52"/>
    <mergeCell ref="BK51:CB51"/>
    <mergeCell ref="CR51:DF51"/>
    <mergeCell ref="CC52:CQ52"/>
    <mergeCell ref="CR48:DF48"/>
    <mergeCell ref="CR47:DF47"/>
    <mergeCell ref="CR49:DF49"/>
    <mergeCell ref="AU93:DF93"/>
    <mergeCell ref="AU91:BN91"/>
    <mergeCell ref="BO91:DF91"/>
    <mergeCell ref="BK49:CB49"/>
    <mergeCell ref="BK55:CB55"/>
    <mergeCell ref="BK56:CB56"/>
    <mergeCell ref="AT61:BJ61"/>
    <mergeCell ref="AT62:BJ62"/>
    <mergeCell ref="AT64:BJ64"/>
    <mergeCell ref="CC64:CQ64"/>
    <mergeCell ref="AU90:DF90"/>
    <mergeCell ref="CC62:CQ62"/>
    <mergeCell ref="CR62:DF62"/>
    <mergeCell ref="CC56:CQ56"/>
    <mergeCell ref="CR64:DF64"/>
    <mergeCell ref="A63:DF63"/>
    <mergeCell ref="B64:AS64"/>
    <mergeCell ref="CC65:CQ65"/>
    <mergeCell ref="CR65:DF65"/>
    <mergeCell ref="CC67:CQ67"/>
    <mergeCell ref="CC25:CQ25"/>
    <mergeCell ref="CC26:CQ26"/>
    <mergeCell ref="AT50:BJ50"/>
    <mergeCell ref="AT51:BJ51"/>
    <mergeCell ref="CC51:CQ51"/>
    <mergeCell ref="CC50:CQ50"/>
    <mergeCell ref="CC42:CQ42"/>
    <mergeCell ref="CC48:CQ48"/>
    <mergeCell ref="CC49:CQ49"/>
    <mergeCell ref="CC47:CQ47"/>
    <mergeCell ref="AU94:BN94"/>
    <mergeCell ref="BO94:DF94"/>
    <mergeCell ref="AT7:BJ7"/>
    <mergeCell ref="CR7:DF7"/>
    <mergeCell ref="BK8:CB8"/>
    <mergeCell ref="BK11:CB11"/>
    <mergeCell ref="BK22:CB22"/>
    <mergeCell ref="AT29:BJ29"/>
    <mergeCell ref="CR29:DF29"/>
    <mergeCell ref="BK24:BX24"/>
    <mergeCell ref="CR27:DF27"/>
    <mergeCell ref="CR9:DF9"/>
    <mergeCell ref="BK9:CB9"/>
    <mergeCell ref="B10:AS10"/>
    <mergeCell ref="BK10:CB10"/>
    <mergeCell ref="CR10:DF10"/>
    <mergeCell ref="AT21:BJ21"/>
    <mergeCell ref="BK21:CB21"/>
    <mergeCell ref="CR24:DF24"/>
    <mergeCell ref="BK25:BX25"/>
    <mergeCell ref="B33:AS33"/>
    <mergeCell ref="B8:AS8"/>
    <mergeCell ref="AT8:BJ8"/>
    <mergeCell ref="AT22:BJ22"/>
    <mergeCell ref="B11:AS11"/>
    <mergeCell ref="AT11:BJ11"/>
    <mergeCell ref="B31:AS31"/>
    <mergeCell ref="B29:AS29"/>
    <mergeCell ref="B30:AS30"/>
    <mergeCell ref="A25:AS25"/>
    <mergeCell ref="CR8:DF8"/>
    <mergeCell ref="CC11:CQ11"/>
    <mergeCell ref="CC21:CQ21"/>
    <mergeCell ref="CC17:CQ17"/>
    <mergeCell ref="CR17:DF17"/>
    <mergeCell ref="CC18:CQ18"/>
    <mergeCell ref="CR18:DF18"/>
    <mergeCell ref="CR11:DF11"/>
    <mergeCell ref="CR12:DF12"/>
    <mergeCell ref="CR21:DF21"/>
    <mergeCell ref="B9:AS9"/>
    <mergeCell ref="AT9:BJ9"/>
    <mergeCell ref="CR46:DF46"/>
    <mergeCell ref="BK43:CB43"/>
    <mergeCell ref="BK44:CB44"/>
    <mergeCell ref="BK42:CB42"/>
    <mergeCell ref="BK46:CB46"/>
    <mergeCell ref="CR44:DF44"/>
    <mergeCell ref="B34:AS34"/>
    <mergeCell ref="CR22:DF22"/>
    <mergeCell ref="CR50:DF50"/>
    <mergeCell ref="CC53:CQ53"/>
    <mergeCell ref="CR53:DF53"/>
    <mergeCell ref="CR54:DF54"/>
    <mergeCell ref="CC54:CQ54"/>
    <mergeCell ref="CR52:DF52"/>
    <mergeCell ref="BK34:CB34"/>
    <mergeCell ref="B37:AS37"/>
    <mergeCell ref="AT37:BJ37"/>
    <mergeCell ref="AT34:BJ34"/>
    <mergeCell ref="AU96:DF96"/>
    <mergeCell ref="B27:AS27"/>
    <mergeCell ref="AT27:BJ27"/>
    <mergeCell ref="CR36:DF36"/>
    <mergeCell ref="AT35:BJ35"/>
    <mergeCell ref="CR35:DF35"/>
    <mergeCell ref="BK36:CB36"/>
    <mergeCell ref="BK35:CB35"/>
    <mergeCell ref="BK33:CB33"/>
    <mergeCell ref="B38:AS38"/>
    <mergeCell ref="AU97:BN97"/>
    <mergeCell ref="B28:AS28"/>
    <mergeCell ref="B32:AS32"/>
    <mergeCell ref="AT32:BJ32"/>
    <mergeCell ref="BK30:CB30"/>
    <mergeCell ref="BK31:CB31"/>
    <mergeCell ref="BK32:CB32"/>
    <mergeCell ref="B36:AS36"/>
    <mergeCell ref="AT36:BJ36"/>
    <mergeCell ref="B35:AS35"/>
    <mergeCell ref="CC37:CQ37"/>
    <mergeCell ref="CC38:CQ38"/>
    <mergeCell ref="B39:AS39"/>
    <mergeCell ref="AT39:BJ39"/>
    <mergeCell ref="BK39:CB39"/>
    <mergeCell ref="CC39:CQ39"/>
    <mergeCell ref="AT38:BJ38"/>
    <mergeCell ref="BK37:CB37"/>
    <mergeCell ref="BK38:CB38"/>
    <mergeCell ref="CC44:CQ44"/>
    <mergeCell ref="BK54:CB54"/>
    <mergeCell ref="BK47:CB47"/>
    <mergeCell ref="B40:AS40"/>
    <mergeCell ref="AT40:BJ40"/>
    <mergeCell ref="BK40:CB40"/>
    <mergeCell ref="B47:AS47"/>
    <mergeCell ref="AT42:BJ42"/>
    <mergeCell ref="B46:AS46"/>
    <mergeCell ref="AT52:BJ52"/>
    <mergeCell ref="CC40:CQ40"/>
    <mergeCell ref="BK41:CB41"/>
    <mergeCell ref="CC41:CQ41"/>
    <mergeCell ref="CC43:CQ43"/>
    <mergeCell ref="AT44:BJ44"/>
    <mergeCell ref="B43:AS43"/>
    <mergeCell ref="CR57:DF57"/>
    <mergeCell ref="B55:AS55"/>
    <mergeCell ref="AT55:BJ55"/>
    <mergeCell ref="CR55:DF55"/>
    <mergeCell ref="AT56:BJ56"/>
    <mergeCell ref="CR56:DF56"/>
    <mergeCell ref="B56:AS56"/>
    <mergeCell ref="CC55:CQ55"/>
    <mergeCell ref="CR25:DF25"/>
    <mergeCell ref="CR26:DF26"/>
    <mergeCell ref="AT30:BJ30"/>
    <mergeCell ref="B45:AS45"/>
    <mergeCell ref="AT45:BJ45"/>
    <mergeCell ref="AT43:BJ43"/>
    <mergeCell ref="B41:AS41"/>
    <mergeCell ref="AT41:BJ41"/>
    <mergeCell ref="B42:AS42"/>
    <mergeCell ref="B44:AS44"/>
    <mergeCell ref="AT24:BJ24"/>
    <mergeCell ref="AT23:BJ23"/>
    <mergeCell ref="CR23:DF23"/>
    <mergeCell ref="BK12:BX12"/>
    <mergeCell ref="CC24:CQ24"/>
    <mergeCell ref="BK23:CB23"/>
    <mergeCell ref="BK13:BX13"/>
    <mergeCell ref="BK14:BX14"/>
    <mergeCell ref="BK15:BX15"/>
    <mergeCell ref="BK16:BX16"/>
    <mergeCell ref="BK29:CB29"/>
    <mergeCell ref="AT25:BJ25"/>
    <mergeCell ref="AT26:BJ26"/>
    <mergeCell ref="AT33:BJ33"/>
    <mergeCell ref="BK27:CB27"/>
    <mergeCell ref="AT28:BJ28"/>
    <mergeCell ref="AT31:BJ31"/>
    <mergeCell ref="BK26:BX26"/>
    <mergeCell ref="B21:AS21"/>
    <mergeCell ref="CC22:CQ22"/>
    <mergeCell ref="CC23:CQ23"/>
    <mergeCell ref="G98:AK98"/>
    <mergeCell ref="BO97:DF97"/>
    <mergeCell ref="BK45:CB45"/>
    <mergeCell ref="CR28:DF28"/>
    <mergeCell ref="CR32:DF32"/>
    <mergeCell ref="CR31:DF31"/>
    <mergeCell ref="CR33:DF33"/>
    <mergeCell ref="C100:F100"/>
    <mergeCell ref="J100:AC100"/>
    <mergeCell ref="AD100:AG100"/>
    <mergeCell ref="AH100:AK100"/>
    <mergeCell ref="CR34:DF34"/>
    <mergeCell ref="CR45:DF45"/>
    <mergeCell ref="CR43:DF43"/>
    <mergeCell ref="CR41:DF41"/>
    <mergeCell ref="CR40:DF40"/>
    <mergeCell ref="CR39:DF39"/>
    <mergeCell ref="CR38:DF38"/>
    <mergeCell ref="CR37:DF37"/>
    <mergeCell ref="CR42:DF42"/>
    <mergeCell ref="CC58:CQ58"/>
    <mergeCell ref="CC59:CQ59"/>
    <mergeCell ref="CR60:DF60"/>
    <mergeCell ref="CR59:DF59"/>
    <mergeCell ref="CR58:DF58"/>
    <mergeCell ref="CR61:DF61"/>
    <mergeCell ref="B59:AS59"/>
    <mergeCell ref="AT59:BJ59"/>
    <mergeCell ref="CC60:CQ60"/>
    <mergeCell ref="CC61:CQ61"/>
    <mergeCell ref="BK61:BX61"/>
    <mergeCell ref="B61:AS61"/>
    <mergeCell ref="AT60:BJ60"/>
    <mergeCell ref="B60:AS60"/>
    <mergeCell ref="AT46:BJ46"/>
    <mergeCell ref="BK59:BX59"/>
    <mergeCell ref="AT48:BJ48"/>
    <mergeCell ref="AT47:BJ47"/>
    <mergeCell ref="BK48:CB48"/>
    <mergeCell ref="AT58:BJ58"/>
    <mergeCell ref="BK50:CB50"/>
    <mergeCell ref="BK53:CB53"/>
    <mergeCell ref="BK57:CB57"/>
    <mergeCell ref="B12:AS12"/>
    <mergeCell ref="B22:AS22"/>
    <mergeCell ref="A24:AS24"/>
    <mergeCell ref="B13:AS13"/>
    <mergeCell ref="B14:AS14"/>
    <mergeCell ref="B15:AS15"/>
    <mergeCell ref="B16:AS16"/>
    <mergeCell ref="B17:AS17"/>
    <mergeCell ref="B18:AS18"/>
    <mergeCell ref="B20:AS20"/>
    <mergeCell ref="B49:AS49"/>
    <mergeCell ref="AT49:BJ49"/>
    <mergeCell ref="B48:AS48"/>
    <mergeCell ref="B50:AS50"/>
    <mergeCell ref="B51:AS51"/>
    <mergeCell ref="B52:AS52"/>
    <mergeCell ref="B53:AS53"/>
    <mergeCell ref="CR5:DF6"/>
    <mergeCell ref="A26:AS26"/>
    <mergeCell ref="CC7:CQ7"/>
    <mergeCell ref="CC8:CQ8"/>
    <mergeCell ref="CC9:CQ9"/>
    <mergeCell ref="CC10:CQ10"/>
    <mergeCell ref="B23:AS23"/>
    <mergeCell ref="BR1:DF1"/>
    <mergeCell ref="AO2:DF2"/>
    <mergeCell ref="CC12:CQ12"/>
    <mergeCell ref="A5:AS6"/>
    <mergeCell ref="AT5:BJ6"/>
    <mergeCell ref="BK7:CB7"/>
    <mergeCell ref="AT10:BJ10"/>
    <mergeCell ref="BK5:CB6"/>
    <mergeCell ref="B7:AS7"/>
    <mergeCell ref="A3:DF3"/>
    <mergeCell ref="CC5:CQ6"/>
    <mergeCell ref="AT12:BJ12"/>
    <mergeCell ref="CC57:CQ57"/>
    <mergeCell ref="AT13:BJ13"/>
    <mergeCell ref="AT14:BJ14"/>
    <mergeCell ref="AT15:BJ15"/>
    <mergeCell ref="AT16:BJ16"/>
    <mergeCell ref="AT17:BJ17"/>
    <mergeCell ref="AT18:BJ18"/>
    <mergeCell ref="BK28:CB28"/>
    <mergeCell ref="CC27:CQ27"/>
    <mergeCell ref="CC45:CQ45"/>
    <mergeCell ref="CC46:CQ46"/>
    <mergeCell ref="CC28:CQ28"/>
    <mergeCell ref="CC29:CQ29"/>
    <mergeCell ref="CC30:CQ30"/>
    <mergeCell ref="CC31:CQ31"/>
    <mergeCell ref="CC32:CQ32"/>
    <mergeCell ref="CC33:CQ33"/>
    <mergeCell ref="CC34:CQ34"/>
    <mergeCell ref="B66:AS66"/>
    <mergeCell ref="AT66:BJ66"/>
    <mergeCell ref="BK66:BX66"/>
    <mergeCell ref="B62:AS62"/>
    <mergeCell ref="BK62:BX62"/>
    <mergeCell ref="BK64:BX64"/>
    <mergeCell ref="BK65:BX65"/>
    <mergeCell ref="B65:AS65"/>
    <mergeCell ref="CC15:CQ15"/>
    <mergeCell ref="CR15:DF15"/>
    <mergeCell ref="CC16:CQ16"/>
    <mergeCell ref="CR16:DF16"/>
    <mergeCell ref="CR13:DF13"/>
    <mergeCell ref="CC13:CQ13"/>
    <mergeCell ref="AT20:BJ20"/>
    <mergeCell ref="BK20:BX20"/>
    <mergeCell ref="CC20:CQ20"/>
    <mergeCell ref="CR20:DF20"/>
    <mergeCell ref="BK17:BX17"/>
    <mergeCell ref="BK18:BX18"/>
    <mergeCell ref="CC14:CQ14"/>
    <mergeCell ref="CR14:DF14"/>
    <mergeCell ref="CR19:DF19"/>
    <mergeCell ref="B19:AS19"/>
    <mergeCell ref="AT19:BJ19"/>
    <mergeCell ref="BK19:BX19"/>
    <mergeCell ref="CC19:CQ1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13"/>
    <pageSetUpPr fitToPage="1"/>
  </sheetPr>
  <dimension ref="A1:DF52"/>
  <sheetViews>
    <sheetView view="pageBreakPreview" zoomScale="59" zoomScaleNormal="75" zoomScaleSheetLayoutView="59" zoomScalePageLayoutView="0" workbookViewId="0" topLeftCell="B25">
      <selection activeCell="F5" sqref="F5"/>
    </sheetView>
  </sheetViews>
  <sheetFormatPr defaultColWidth="9.00390625" defaultRowHeight="12.75"/>
  <cols>
    <col min="1" max="1" width="8.75390625" style="53" customWidth="1"/>
    <col min="2" max="2" width="96.625" style="53" customWidth="1"/>
    <col min="3" max="3" width="21.00390625" style="53" customWidth="1"/>
    <col min="4" max="4" width="25.875" style="53" customWidth="1"/>
    <col min="5" max="6" width="20.375" style="53" customWidth="1"/>
    <col min="7" max="7" width="43.00390625" style="53" customWidth="1"/>
    <col min="8" max="8" width="24.875" style="53" customWidth="1"/>
    <col min="9" max="15" width="9.125" style="20" customWidth="1"/>
    <col min="16" max="16384" width="9.125" style="54" customWidth="1"/>
  </cols>
  <sheetData>
    <row r="1" spans="1:11" s="8" customFormat="1" ht="23.25">
      <c r="A1" s="5"/>
      <c r="B1" s="6"/>
      <c r="C1" s="7"/>
      <c r="D1" s="7"/>
      <c r="E1" s="7"/>
      <c r="F1" s="7" t="s">
        <v>93</v>
      </c>
      <c r="G1" s="7"/>
      <c r="H1" s="7"/>
      <c r="I1" s="7"/>
      <c r="J1" s="7"/>
      <c r="K1" s="7"/>
    </row>
    <row r="2" spans="1:8" s="8" customFormat="1" ht="23.25">
      <c r="A2" s="5"/>
      <c r="B2" s="9"/>
      <c r="C2" s="10"/>
      <c r="D2" s="10"/>
      <c r="E2" s="11"/>
      <c r="F2" s="11" t="s">
        <v>12</v>
      </c>
      <c r="G2" s="11"/>
      <c r="H2" s="11"/>
    </row>
    <row r="3" spans="1:8" s="8" customFormat="1" ht="23.25">
      <c r="A3" s="12"/>
      <c r="B3" s="12"/>
      <c r="C3" s="10"/>
      <c r="D3" s="10"/>
      <c r="E3" s="11"/>
      <c r="F3" s="11" t="s">
        <v>94</v>
      </c>
      <c r="G3" s="11"/>
      <c r="H3" s="11"/>
    </row>
    <row r="4" spans="1:8" s="8" customFormat="1" ht="23.25">
      <c r="A4" s="12"/>
      <c r="B4" s="12"/>
      <c r="C4" s="10"/>
      <c r="D4" s="10"/>
      <c r="E4" s="11"/>
      <c r="F4" s="364" t="s">
        <v>270</v>
      </c>
      <c r="G4" s="364"/>
      <c r="H4" s="364"/>
    </row>
    <row r="5" spans="1:8" s="8" customFormat="1" ht="23.25">
      <c r="A5" s="12"/>
      <c r="B5" s="12"/>
      <c r="C5" s="10"/>
      <c r="D5" s="10"/>
      <c r="E5" s="13"/>
      <c r="F5" s="13"/>
      <c r="G5" s="13"/>
      <c r="H5" s="13"/>
    </row>
    <row r="6" spans="1:8" s="18" customFormat="1" ht="27">
      <c r="A6" s="14"/>
      <c r="B6" s="14"/>
      <c r="C6" s="15" t="s">
        <v>54</v>
      </c>
      <c r="D6" s="16"/>
      <c r="E6" s="16"/>
      <c r="F6" s="16"/>
      <c r="G6" s="17"/>
      <c r="H6" s="17"/>
    </row>
    <row r="7" spans="1:8" s="18" customFormat="1" ht="27.75">
      <c r="A7" s="14"/>
      <c r="B7" s="14"/>
      <c r="C7" s="19"/>
      <c r="D7" s="16"/>
      <c r="E7" s="16"/>
      <c r="F7" s="16"/>
      <c r="G7" s="17"/>
      <c r="H7" s="17"/>
    </row>
    <row r="8" spans="1:8" s="18" customFormat="1" ht="27.75">
      <c r="A8" s="14"/>
      <c r="B8" s="14"/>
      <c r="C8" s="365" t="s">
        <v>112</v>
      </c>
      <c r="D8" s="365"/>
      <c r="E8" s="365"/>
      <c r="F8" s="365"/>
      <c r="G8" s="365"/>
      <c r="H8" s="365"/>
    </row>
    <row r="9" spans="1:8" s="18" customFormat="1" ht="18.75">
      <c r="A9" s="14"/>
      <c r="B9" s="14"/>
      <c r="C9" s="366" t="s">
        <v>13</v>
      </c>
      <c r="D9" s="366"/>
      <c r="E9" s="366"/>
      <c r="F9" s="366"/>
      <c r="G9" s="366"/>
      <c r="H9" s="366"/>
    </row>
    <row r="10" spans="1:8" s="18" customFormat="1" ht="18.75">
      <c r="A10" s="14"/>
      <c r="B10" s="14"/>
      <c r="C10" s="16"/>
      <c r="D10" s="16"/>
      <c r="E10" s="16"/>
      <c r="F10" s="16"/>
      <c r="G10" s="16"/>
      <c r="H10" s="16"/>
    </row>
    <row r="11" spans="1:8" ht="21.75" customHeight="1">
      <c r="A11" s="367" t="s">
        <v>14</v>
      </c>
      <c r="B11" s="369" t="s">
        <v>2</v>
      </c>
      <c r="C11" s="371" t="s">
        <v>262</v>
      </c>
      <c r="D11" s="372"/>
      <c r="E11" s="372"/>
      <c r="F11" s="372"/>
      <c r="G11" s="372"/>
      <c r="H11" s="372"/>
    </row>
    <row r="12" spans="1:8" ht="27.75" customHeight="1">
      <c r="A12" s="368"/>
      <c r="B12" s="370"/>
      <c r="C12" s="373"/>
      <c r="D12" s="374"/>
      <c r="E12" s="374"/>
      <c r="F12" s="374"/>
      <c r="G12" s="374"/>
      <c r="H12" s="374"/>
    </row>
    <row r="13" spans="1:8" ht="215.25" customHeight="1">
      <c r="A13" s="368"/>
      <c r="B13" s="370"/>
      <c r="C13" s="21" t="s">
        <v>15</v>
      </c>
      <c r="D13" s="21" t="s">
        <v>4</v>
      </c>
      <c r="E13" s="21" t="s">
        <v>5</v>
      </c>
      <c r="F13" s="21" t="s">
        <v>6</v>
      </c>
      <c r="G13" s="21" t="s">
        <v>63</v>
      </c>
      <c r="H13" s="21" t="s">
        <v>7</v>
      </c>
    </row>
    <row r="14" spans="1:8" s="23" customFormat="1" ht="20.25">
      <c r="A14" s="22">
        <v>1</v>
      </c>
      <c r="B14" s="22">
        <v>2</v>
      </c>
      <c r="C14" s="22">
        <v>4</v>
      </c>
      <c r="D14" s="22">
        <v>5</v>
      </c>
      <c r="E14" s="22">
        <v>6</v>
      </c>
      <c r="F14" s="22">
        <v>7</v>
      </c>
      <c r="G14" s="22">
        <v>8</v>
      </c>
      <c r="H14" s="22">
        <v>9</v>
      </c>
    </row>
    <row r="15" spans="1:8" s="27" customFormat="1" ht="34.5" customHeight="1">
      <c r="A15" s="24">
        <v>1</v>
      </c>
      <c r="B15" s="25" t="s">
        <v>16</v>
      </c>
      <c r="C15" s="26">
        <f aca="true" t="shared" si="0" ref="C15:H15">SUM(C16:C19)</f>
        <v>10018.1</v>
      </c>
      <c r="D15" s="26">
        <f t="shared" si="0"/>
        <v>9009.7</v>
      </c>
      <c r="E15" s="26">
        <f t="shared" si="0"/>
        <v>1008.4000000000001</v>
      </c>
      <c r="F15" s="26">
        <f t="shared" si="0"/>
        <v>0</v>
      </c>
      <c r="G15" s="26">
        <f t="shared" si="0"/>
        <v>0</v>
      </c>
      <c r="H15" s="26">
        <f t="shared" si="0"/>
        <v>0</v>
      </c>
    </row>
    <row r="16" spans="1:8" s="27" customFormat="1" ht="23.25">
      <c r="A16" s="28" t="s">
        <v>17</v>
      </c>
      <c r="B16" s="29" t="s">
        <v>18</v>
      </c>
      <c r="C16" s="30">
        <f>SUM(D16:H16)</f>
        <v>7664.55</v>
      </c>
      <c r="D16" s="137">
        <f>SUM('муниципальное задание'!C15)</f>
        <v>6890.1</v>
      </c>
      <c r="E16" s="137">
        <f>SUM('свод целевых'!C15)</f>
        <v>774.45</v>
      </c>
      <c r="F16" s="31"/>
      <c r="G16" s="31"/>
      <c r="H16" s="31"/>
    </row>
    <row r="17" spans="1:8" s="27" customFormat="1" ht="23.25">
      <c r="A17" s="28" t="s">
        <v>19</v>
      </c>
      <c r="B17" s="29" t="s">
        <v>20</v>
      </c>
      <c r="C17" s="30">
        <f>SUM(D17:H17)</f>
        <v>19.2</v>
      </c>
      <c r="D17" s="210">
        <f>SUM('муниципальное задание'!C16)</f>
        <v>19.2</v>
      </c>
      <c r="E17" s="137">
        <f>SUM('свод целевых'!C16)</f>
        <v>0</v>
      </c>
      <c r="F17" s="31"/>
      <c r="G17" s="31"/>
      <c r="H17" s="31"/>
    </row>
    <row r="18" spans="1:8" s="27" customFormat="1" ht="46.5">
      <c r="A18" s="28"/>
      <c r="B18" s="29" t="s">
        <v>64</v>
      </c>
      <c r="C18" s="30">
        <f>SUM(D18:H18)</f>
        <v>0</v>
      </c>
      <c r="D18" s="137">
        <f>SUM('муниципальное задание'!C17)</f>
        <v>0</v>
      </c>
      <c r="E18" s="137">
        <f>SUM('свод целевых'!C17)</f>
        <v>0</v>
      </c>
      <c r="F18" s="31"/>
      <c r="G18" s="31"/>
      <c r="H18" s="31"/>
    </row>
    <row r="19" spans="1:8" s="27" customFormat="1" ht="23.25">
      <c r="A19" s="28" t="s">
        <v>21</v>
      </c>
      <c r="B19" s="32" t="s">
        <v>22</v>
      </c>
      <c r="C19" s="30">
        <f>SUM(D19:H19)</f>
        <v>2334.35</v>
      </c>
      <c r="D19" s="137">
        <f>SUM('муниципальное задание'!C18)</f>
        <v>2100.4</v>
      </c>
      <c r="E19" s="137">
        <f>SUM('свод целевых'!C18)</f>
        <v>233.95</v>
      </c>
      <c r="F19" s="33"/>
      <c r="G19" s="38"/>
      <c r="H19" s="33"/>
    </row>
    <row r="20" spans="1:11" s="27" customFormat="1" ht="37.5" customHeight="1">
      <c r="A20" s="99" t="s">
        <v>75</v>
      </c>
      <c r="B20" s="93" t="s">
        <v>8</v>
      </c>
      <c r="C20" s="98">
        <f aca="true" t="shared" si="1" ref="C20:H20">C21+C22+C23</f>
        <v>223.89999999999998</v>
      </c>
      <c r="D20" s="137">
        <f>SUM('муниципальное задание'!C19)</f>
        <v>223.9</v>
      </c>
      <c r="E20" s="137">
        <f>SUM('свод целевых'!C19)</f>
        <v>0</v>
      </c>
      <c r="F20" s="212">
        <f t="shared" si="1"/>
        <v>0</v>
      </c>
      <c r="G20" s="212">
        <f t="shared" si="1"/>
        <v>0</v>
      </c>
      <c r="H20" s="212">
        <f t="shared" si="1"/>
        <v>0</v>
      </c>
      <c r="I20" s="44"/>
      <c r="J20" s="96"/>
      <c r="K20" s="96"/>
    </row>
    <row r="21" spans="1:11" s="27" customFormat="1" ht="23.25">
      <c r="A21" s="36" t="s">
        <v>79</v>
      </c>
      <c r="B21" s="91" t="s">
        <v>9</v>
      </c>
      <c r="C21" s="30">
        <f>SUM(D21:H21)</f>
        <v>77.8</v>
      </c>
      <c r="D21" s="137">
        <f>SUM('муниципальное задание'!C20)</f>
        <v>77.8</v>
      </c>
      <c r="E21" s="137">
        <f>SUM('свод целевых'!C20)</f>
        <v>0</v>
      </c>
      <c r="F21" s="33"/>
      <c r="G21" s="33"/>
      <c r="H21" s="94"/>
      <c r="I21" s="97"/>
      <c r="J21" s="97"/>
      <c r="K21" s="97"/>
    </row>
    <row r="22" spans="1:11" s="27" customFormat="1" ht="23.25">
      <c r="A22" s="36" t="s">
        <v>80</v>
      </c>
      <c r="B22" s="91" t="s">
        <v>10</v>
      </c>
      <c r="C22" s="30">
        <f aca="true" t="shared" si="2" ref="C22:C27">SUM(D22:H22)</f>
        <v>10</v>
      </c>
      <c r="D22" s="137">
        <f>SUM('муниципальное задание'!C21)</f>
        <v>10</v>
      </c>
      <c r="E22" s="137">
        <f>SUM('свод целевых'!C21)</f>
        <v>0</v>
      </c>
      <c r="F22" s="33"/>
      <c r="G22" s="38"/>
      <c r="H22" s="95"/>
      <c r="I22" s="96"/>
      <c r="J22" s="96"/>
      <c r="K22" s="96"/>
    </row>
    <row r="23" spans="1:11" s="27" customFormat="1" ht="23.25">
      <c r="A23" s="36" t="s">
        <v>81</v>
      </c>
      <c r="B23" s="91" t="s">
        <v>86</v>
      </c>
      <c r="C23" s="30">
        <v>136.1</v>
      </c>
      <c r="D23" s="137">
        <f>SUM('муниципальное задание'!C22)</f>
        <v>136.1</v>
      </c>
      <c r="E23" s="137">
        <f>SUM('свод целевых'!C22)</f>
        <v>0</v>
      </c>
      <c r="F23" s="33">
        <f>SUM(F25:F27)</f>
        <v>0</v>
      </c>
      <c r="G23" s="33">
        <f>SUM(G25:G27)</f>
        <v>0</v>
      </c>
      <c r="H23" s="33">
        <f>SUM(H25:H27)</f>
        <v>0</v>
      </c>
      <c r="I23" s="96"/>
      <c r="J23" s="96"/>
      <c r="K23" s="96"/>
    </row>
    <row r="24" spans="1:11" s="27" customFormat="1" ht="23.25">
      <c r="A24" s="36"/>
      <c r="B24" s="92" t="s">
        <v>3</v>
      </c>
      <c r="C24" s="30"/>
      <c r="D24" s="137">
        <f>SUM('муниципальное задание'!C23)</f>
        <v>0</v>
      </c>
      <c r="E24" s="137">
        <f>SUM('свод целевых'!C23)</f>
        <v>0</v>
      </c>
      <c r="F24" s="33"/>
      <c r="G24" s="38"/>
      <c r="H24" s="95"/>
      <c r="I24" s="96"/>
      <c r="J24" s="96"/>
      <c r="K24" s="96"/>
    </row>
    <row r="25" spans="1:11" s="27" customFormat="1" ht="23.25">
      <c r="A25" s="36" t="s">
        <v>82</v>
      </c>
      <c r="B25" s="92" t="s">
        <v>56</v>
      </c>
      <c r="C25" s="30">
        <f t="shared" si="2"/>
        <v>0</v>
      </c>
      <c r="D25" s="137">
        <f>SUM('муниципальное задание'!C24)</f>
        <v>0</v>
      </c>
      <c r="E25" s="137">
        <f>SUM('свод целевых'!C24)</f>
        <v>0</v>
      </c>
      <c r="F25" s="33"/>
      <c r="G25" s="33"/>
      <c r="H25" s="94"/>
      <c r="I25" s="97"/>
      <c r="J25" s="97"/>
      <c r="K25" s="97"/>
    </row>
    <row r="26" spans="1:11" s="27" customFormat="1" ht="23.25">
      <c r="A26" s="36" t="s">
        <v>83</v>
      </c>
      <c r="B26" s="92" t="s">
        <v>57</v>
      </c>
      <c r="C26" s="30">
        <f t="shared" si="2"/>
        <v>134.1</v>
      </c>
      <c r="D26" s="137">
        <f>SUM('муниципальное задание'!C25)</f>
        <v>134.1</v>
      </c>
      <c r="E26" s="137">
        <f>SUM('свод целевых'!C25)</f>
        <v>0</v>
      </c>
      <c r="F26" s="33"/>
      <c r="G26" s="38"/>
      <c r="H26" s="95"/>
      <c r="I26" s="96"/>
      <c r="J26" s="96"/>
      <c r="K26" s="96"/>
    </row>
    <row r="27" spans="1:11" s="27" customFormat="1" ht="23.25">
      <c r="A27" s="36" t="s">
        <v>84</v>
      </c>
      <c r="B27" s="92" t="s">
        <v>58</v>
      </c>
      <c r="C27" s="30">
        <f t="shared" si="2"/>
        <v>0</v>
      </c>
      <c r="D27" s="137">
        <f>SUM('муниципальное задание'!C26)</f>
        <v>0</v>
      </c>
      <c r="E27" s="137">
        <f>SUM('свод целевых'!C26)</f>
        <v>0</v>
      </c>
      <c r="F27" s="33"/>
      <c r="G27" s="38"/>
      <c r="H27" s="95"/>
      <c r="I27" s="96"/>
      <c r="J27" s="96"/>
      <c r="K27" s="96"/>
    </row>
    <row r="28" spans="1:8" s="27" customFormat="1" ht="23.25">
      <c r="A28" s="34" t="s">
        <v>76</v>
      </c>
      <c r="B28" s="35" t="s">
        <v>65</v>
      </c>
      <c r="C28" s="104">
        <f>SUM(D28:H28)</f>
        <v>0</v>
      </c>
      <c r="D28" s="137">
        <f>SUM('муниципальное задание'!C27)</f>
        <v>0</v>
      </c>
      <c r="E28" s="137">
        <f>SUM('свод целевых'!C27)</f>
        <v>0</v>
      </c>
      <c r="F28" s="212"/>
      <c r="G28" s="212"/>
      <c r="H28" s="212"/>
    </row>
    <row r="29" spans="1:8" s="27" customFormat="1" ht="23.25">
      <c r="A29" s="34" t="s">
        <v>23</v>
      </c>
      <c r="B29" s="35" t="s">
        <v>66</v>
      </c>
      <c r="C29" s="104">
        <f>SUM(D29:H29)</f>
        <v>38.5</v>
      </c>
      <c r="D29" s="137">
        <f>SUM('муниципальное задание'!C28)</f>
        <v>29.200000000000003</v>
      </c>
      <c r="E29" s="137">
        <f>SUM('свод целевых'!C28)</f>
        <v>9.3</v>
      </c>
      <c r="F29" s="212"/>
      <c r="G29" s="212"/>
      <c r="H29" s="212"/>
    </row>
    <row r="30" spans="1:8" s="27" customFormat="1" ht="23.25">
      <c r="A30" s="36" t="s">
        <v>24</v>
      </c>
      <c r="B30" s="37" t="s">
        <v>67</v>
      </c>
      <c r="C30" s="30">
        <f>SUM(D30:H30)</f>
        <v>0</v>
      </c>
      <c r="D30" s="137">
        <f>SUM('муниципальное задание'!C29)</f>
        <v>0</v>
      </c>
      <c r="E30" s="137">
        <f>SUM('свод целевых'!C29)</f>
        <v>0</v>
      </c>
      <c r="F30" s="38"/>
      <c r="G30" s="38"/>
      <c r="H30" s="38"/>
    </row>
    <row r="31" spans="1:8" s="27" customFormat="1" ht="23.25">
      <c r="A31" s="34" t="s">
        <v>25</v>
      </c>
      <c r="B31" s="35" t="s">
        <v>68</v>
      </c>
      <c r="C31" s="104">
        <f>SUM(D31:H31)</f>
        <v>142.4</v>
      </c>
      <c r="D31" s="137">
        <f>SUM('муниципальное задание'!C30)</f>
        <v>142.4</v>
      </c>
      <c r="E31" s="137">
        <f>SUM('свод целевых'!C30)</f>
        <v>0</v>
      </c>
      <c r="F31" s="212"/>
      <c r="G31" s="212"/>
      <c r="H31" s="212"/>
    </row>
    <row r="32" spans="1:8" s="27" customFormat="1" ht="23.25">
      <c r="A32" s="34" t="s">
        <v>77</v>
      </c>
      <c r="B32" s="35" t="s">
        <v>95</v>
      </c>
      <c r="C32" s="104">
        <f>D32+E32+F32+G32+H32</f>
        <v>0</v>
      </c>
      <c r="D32" s="137">
        <f>SUM('муниципальное задание'!C31)</f>
        <v>0</v>
      </c>
      <c r="E32" s="137">
        <f>SUM('свод целевых'!C31)</f>
        <v>0</v>
      </c>
      <c r="F32" s="38"/>
      <c r="G32" s="38"/>
      <c r="H32" s="38"/>
    </row>
    <row r="33" spans="1:8" s="27" customFormat="1" ht="23.25">
      <c r="A33" s="34" t="s">
        <v>26</v>
      </c>
      <c r="B33" s="35" t="s">
        <v>69</v>
      </c>
      <c r="C33" s="104">
        <f>SUM(C34:C35)</f>
        <v>1.4000000000000001</v>
      </c>
      <c r="D33" s="137">
        <f>SUM('муниципальное задание'!C32)</f>
        <v>1.4000000000000001</v>
      </c>
      <c r="E33" s="137">
        <f>SUM('свод целевых'!C32)</f>
        <v>0</v>
      </c>
      <c r="F33" s="212"/>
      <c r="G33" s="212"/>
      <c r="H33" s="212"/>
    </row>
    <row r="34" spans="1:8" s="27" customFormat="1" ht="23.25">
      <c r="A34" s="36" t="s">
        <v>27</v>
      </c>
      <c r="B34" s="37" t="s">
        <v>70</v>
      </c>
      <c r="C34" s="30">
        <f>SUM(D34:H34)</f>
        <v>0</v>
      </c>
      <c r="D34" s="210">
        <f>SUM('муниципальное задание'!C33)</f>
        <v>0</v>
      </c>
      <c r="E34" s="137">
        <f>SUM('свод целевых'!C33)</f>
        <v>0</v>
      </c>
      <c r="F34" s="38"/>
      <c r="G34" s="38"/>
      <c r="H34" s="38"/>
    </row>
    <row r="35" spans="1:8" s="27" customFormat="1" ht="23.25">
      <c r="A35" s="36" t="s">
        <v>87</v>
      </c>
      <c r="B35" s="37" t="s">
        <v>60</v>
      </c>
      <c r="C35" s="30">
        <f aca="true" t="shared" si="3" ref="C35:C43">SUM(D35:H35)</f>
        <v>1.4000000000000001</v>
      </c>
      <c r="D35" s="137">
        <f>SUM('муниципальное задание'!C34)</f>
        <v>1.4000000000000001</v>
      </c>
      <c r="E35" s="137">
        <f>SUM('свод целевых'!C34)</f>
        <v>0</v>
      </c>
      <c r="F35" s="38"/>
      <c r="G35" s="38"/>
      <c r="H35" s="38"/>
    </row>
    <row r="36" spans="1:8" s="27" customFormat="1" ht="23.25">
      <c r="A36" s="34" t="s">
        <v>28</v>
      </c>
      <c r="B36" s="35" t="s">
        <v>71</v>
      </c>
      <c r="C36" s="98">
        <f>SUM(D36,E36,H36)</f>
        <v>622</v>
      </c>
      <c r="D36" s="210">
        <f>SUM('муниципальное задание'!C35)</f>
        <v>50</v>
      </c>
      <c r="E36" s="210">
        <f>SUM('свод целевых'!C35)</f>
        <v>572</v>
      </c>
      <c r="F36" s="212"/>
      <c r="G36" s="212"/>
      <c r="H36" s="212"/>
    </row>
    <row r="37" spans="1:8" s="27" customFormat="1" ht="46.5">
      <c r="A37" s="36" t="s">
        <v>29</v>
      </c>
      <c r="B37" s="37" t="s">
        <v>72</v>
      </c>
      <c r="C37" s="30">
        <f t="shared" si="3"/>
        <v>0</v>
      </c>
      <c r="D37" s="137">
        <f>SUM('муниципальное задание'!C36)</f>
        <v>0</v>
      </c>
      <c r="E37" s="137">
        <f>SUM('свод целевых'!C36)</f>
        <v>0</v>
      </c>
      <c r="F37" s="38"/>
      <c r="G37" s="38"/>
      <c r="H37" s="38"/>
    </row>
    <row r="38" spans="1:8" s="27" customFormat="1" ht="23.25">
      <c r="A38" s="34" t="s">
        <v>30</v>
      </c>
      <c r="B38" s="35" t="s">
        <v>73</v>
      </c>
      <c r="C38" s="98">
        <f>SUM(D38,E38,H38)</f>
        <v>1117.39</v>
      </c>
      <c r="D38" s="210">
        <f>SUM('муниципальное задание'!C37)</f>
        <v>557.7</v>
      </c>
      <c r="E38" s="137">
        <f>SUM('свод целевых'!C37)</f>
        <v>369.69</v>
      </c>
      <c r="F38" s="212"/>
      <c r="G38" s="212"/>
      <c r="H38" s="212">
        <f>SUM('311'!C37)</f>
        <v>190</v>
      </c>
    </row>
    <row r="39" spans="1:8" s="27" customFormat="1" ht="23.25" customHeight="1">
      <c r="A39" s="36" t="s">
        <v>88</v>
      </c>
      <c r="B39" s="37" t="s">
        <v>74</v>
      </c>
      <c r="C39" s="30">
        <f t="shared" si="3"/>
        <v>215.8</v>
      </c>
      <c r="D39" s="210">
        <f>SUM('муниципальное задание'!C38)</f>
        <v>215.8</v>
      </c>
      <c r="E39" s="137">
        <f>SUM('свод целевых'!C38)</f>
        <v>0</v>
      </c>
      <c r="F39" s="38"/>
      <c r="G39" s="38"/>
      <c r="H39" s="38"/>
    </row>
    <row r="40" spans="1:8" s="27" customFormat="1" ht="46.5">
      <c r="A40" s="36" t="s">
        <v>89</v>
      </c>
      <c r="B40" s="37" t="s">
        <v>59</v>
      </c>
      <c r="C40" s="30">
        <f t="shared" si="3"/>
        <v>0</v>
      </c>
      <c r="D40" s="137">
        <f>SUM('муниципальное задание'!C39)</f>
        <v>0</v>
      </c>
      <c r="E40" s="137">
        <f>SUM('свод целевых'!C39)</f>
        <v>0</v>
      </c>
      <c r="F40" s="38"/>
      <c r="G40" s="38"/>
      <c r="H40" s="38"/>
    </row>
    <row r="41" spans="1:8" s="27" customFormat="1" ht="46.5">
      <c r="A41" s="36" t="s">
        <v>90</v>
      </c>
      <c r="B41" s="37" t="s">
        <v>61</v>
      </c>
      <c r="C41" s="30">
        <f t="shared" si="3"/>
        <v>0</v>
      </c>
      <c r="D41" s="137">
        <f>SUM('муниципальное задание'!C40)</f>
        <v>0</v>
      </c>
      <c r="E41" s="137">
        <f>SUM('свод целевых'!C40)</f>
        <v>0</v>
      </c>
      <c r="F41" s="38"/>
      <c r="G41" s="38"/>
      <c r="H41" s="38"/>
    </row>
    <row r="42" spans="1:8" s="27" customFormat="1" ht="23.25" customHeight="1">
      <c r="A42" s="36" t="s">
        <v>91</v>
      </c>
      <c r="B42" s="37" t="s">
        <v>62</v>
      </c>
      <c r="C42" s="30">
        <f t="shared" si="3"/>
        <v>459.19</v>
      </c>
      <c r="D42" s="137">
        <f>SUM('муниципальное задание'!C41)</f>
        <v>0</v>
      </c>
      <c r="E42" s="137">
        <f>SUM('свод целевых'!C41)</f>
        <v>269.19</v>
      </c>
      <c r="F42" s="38"/>
      <c r="G42" s="38"/>
      <c r="H42" s="212">
        <f>SUM('311'!C41)</f>
        <v>190</v>
      </c>
    </row>
    <row r="43" spans="1:8" s="27" customFormat="1" ht="23.25" customHeight="1">
      <c r="A43" s="36" t="s">
        <v>96</v>
      </c>
      <c r="B43" s="37" t="s">
        <v>97</v>
      </c>
      <c r="C43" s="30">
        <f t="shared" si="3"/>
        <v>331.90000000000003</v>
      </c>
      <c r="D43" s="210">
        <f>SUM('муниципальное задание'!C42)</f>
        <v>331.90000000000003</v>
      </c>
      <c r="E43" s="137">
        <f>SUM('свод целевых'!C42)</f>
        <v>0</v>
      </c>
      <c r="F43" s="38"/>
      <c r="G43" s="38"/>
      <c r="H43" s="38"/>
    </row>
    <row r="44" spans="1:8" s="39" customFormat="1" ht="22.5">
      <c r="A44" s="34" t="s">
        <v>92</v>
      </c>
      <c r="B44" s="40" t="s">
        <v>31</v>
      </c>
      <c r="C44" s="26">
        <f>D44+E44+F44+G44+H44</f>
        <v>12163.69</v>
      </c>
      <c r="D44" s="41">
        <f>SUM(D15,D20,D28,D29,D31,D33,D36,D38)</f>
        <v>10014.300000000001</v>
      </c>
      <c r="E44" s="41">
        <f>SUM(E15,E20,E28,E29,E31,E33,E36,E38)</f>
        <v>1959.39</v>
      </c>
      <c r="F44" s="41">
        <f>SUM(F15,F20,F28,F29,F31,F33,F36,F38)</f>
        <v>0</v>
      </c>
      <c r="G44" s="41">
        <f>SUM(G15,G20,G28,G29,G31,G33,G36,G38)</f>
        <v>0</v>
      </c>
      <c r="H44" s="41">
        <f>SUM(H15,H20,H28,H29,H31,H33,H36,H38)</f>
        <v>190</v>
      </c>
    </row>
    <row r="45" spans="1:106" s="27" customFormat="1" ht="34.5" customHeight="1">
      <c r="A45" s="42"/>
      <c r="B45" s="43"/>
      <c r="C45" s="44"/>
      <c r="D45" s="44"/>
      <c r="E45" s="44"/>
      <c r="F45" s="44"/>
      <c r="G45" s="44"/>
      <c r="H45" s="44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</row>
    <row r="46" spans="1:110" s="107" customFormat="1" ht="22.5" customHeight="1">
      <c r="A46" s="52" t="s">
        <v>98</v>
      </c>
      <c r="B46" s="52"/>
      <c r="C46" s="50"/>
      <c r="D46" s="50"/>
      <c r="E46" s="50" t="s">
        <v>100</v>
      </c>
      <c r="F46" s="50"/>
      <c r="G46" s="138" t="s">
        <v>253</v>
      </c>
      <c r="H46" s="50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  <c r="BG46" s="361"/>
      <c r="BH46" s="361"/>
      <c r="BI46" s="361"/>
      <c r="BJ46" s="361"/>
      <c r="BK46" s="361"/>
      <c r="BL46" s="361"/>
      <c r="BM46" s="361"/>
      <c r="BN46" s="361"/>
      <c r="BO46" s="361"/>
      <c r="BP46" s="361"/>
      <c r="BQ46" s="361"/>
      <c r="BR46" s="361"/>
      <c r="BS46" s="361"/>
      <c r="BT46" s="361"/>
      <c r="BU46" s="361"/>
      <c r="BV46" s="361"/>
      <c r="BW46" s="361"/>
      <c r="BX46" s="361"/>
      <c r="BY46" s="361"/>
      <c r="BZ46" s="361"/>
      <c r="CA46" s="361"/>
      <c r="CB46" s="361"/>
      <c r="CC46" s="361"/>
      <c r="CD46" s="361"/>
      <c r="CE46" s="361"/>
      <c r="CF46" s="361"/>
      <c r="CG46" s="361"/>
      <c r="CH46" s="361"/>
      <c r="CI46" s="361"/>
      <c r="CJ46" s="361"/>
      <c r="CK46" s="361"/>
      <c r="CL46" s="361"/>
      <c r="CM46" s="361"/>
      <c r="CN46" s="361"/>
      <c r="CO46" s="361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9"/>
      <c r="DF46" s="109"/>
    </row>
    <row r="47" spans="1:108" s="110" customFormat="1" ht="24" customHeight="1">
      <c r="A47" s="52"/>
      <c r="B47" s="52"/>
      <c r="C47" s="50"/>
      <c r="D47" s="50"/>
      <c r="E47" s="48" t="s">
        <v>0</v>
      </c>
      <c r="F47" s="47"/>
      <c r="G47" s="360" t="s">
        <v>1</v>
      </c>
      <c r="H47" s="360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31"/>
      <c r="BT47" s="231"/>
      <c r="BU47" s="231"/>
      <c r="BV47" s="231"/>
      <c r="BW47" s="231"/>
      <c r="BX47" s="231"/>
      <c r="BY47" s="231"/>
      <c r="BZ47" s="231"/>
      <c r="CA47" s="231"/>
      <c r="CB47" s="231"/>
      <c r="CC47" s="231"/>
      <c r="CD47" s="231"/>
      <c r="CE47" s="231"/>
      <c r="CF47" s="231"/>
      <c r="CG47" s="231"/>
      <c r="CH47" s="231"/>
      <c r="CI47" s="231"/>
      <c r="CJ47" s="231"/>
      <c r="CK47" s="231"/>
      <c r="CL47" s="231"/>
      <c r="CM47" s="231"/>
      <c r="CN47" s="231"/>
      <c r="CO47" s="23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</row>
    <row r="48" spans="1:108" s="107" customFormat="1" ht="22.5" customHeight="1">
      <c r="A48" s="52" t="s">
        <v>99</v>
      </c>
      <c r="B48" s="50"/>
      <c r="C48" s="52"/>
      <c r="D48" s="50"/>
      <c r="E48" s="50" t="s">
        <v>100</v>
      </c>
      <c r="F48" s="50"/>
      <c r="G48" s="138" t="s">
        <v>113</v>
      </c>
      <c r="H48" s="50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361"/>
      <c r="BG48" s="361"/>
      <c r="BH48" s="361"/>
      <c r="BI48" s="361"/>
      <c r="BJ48" s="361"/>
      <c r="BK48" s="361"/>
      <c r="BL48" s="361"/>
      <c r="BM48" s="361"/>
      <c r="BN48" s="361"/>
      <c r="BO48" s="361"/>
      <c r="BP48" s="361"/>
      <c r="BQ48" s="361"/>
      <c r="BR48" s="361"/>
      <c r="BS48" s="361"/>
      <c r="BT48" s="361"/>
      <c r="BU48" s="361"/>
      <c r="BV48" s="361"/>
      <c r="BW48" s="361"/>
      <c r="BX48" s="361"/>
      <c r="BY48" s="361"/>
      <c r="BZ48" s="361"/>
      <c r="CA48" s="361"/>
      <c r="CB48" s="361"/>
      <c r="CC48" s="361"/>
      <c r="CD48" s="361"/>
      <c r="CE48" s="361"/>
      <c r="CF48" s="361"/>
      <c r="CG48" s="361"/>
      <c r="CH48" s="361"/>
      <c r="CI48" s="361"/>
      <c r="CJ48" s="361"/>
      <c r="CK48" s="361"/>
      <c r="CL48" s="361"/>
      <c r="CM48" s="361"/>
      <c r="CN48" s="361"/>
      <c r="CO48" s="361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</row>
    <row r="49" spans="1:108" s="110" customFormat="1" ht="29.25" customHeight="1">
      <c r="A49" s="52"/>
      <c r="B49" s="52"/>
      <c r="C49" s="50"/>
      <c r="D49" s="50"/>
      <c r="E49" s="48" t="s">
        <v>0</v>
      </c>
      <c r="F49" s="47"/>
      <c r="G49" s="360" t="s">
        <v>1</v>
      </c>
      <c r="H49" s="360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/>
      <c r="BS49" s="231"/>
      <c r="BT49" s="231"/>
      <c r="BU49" s="231"/>
      <c r="BV49" s="231"/>
      <c r="BW49" s="231"/>
      <c r="BX49" s="231"/>
      <c r="BY49" s="231"/>
      <c r="BZ49" s="231"/>
      <c r="CA49" s="231"/>
      <c r="CB49" s="231"/>
      <c r="CC49" s="231"/>
      <c r="CD49" s="231"/>
      <c r="CE49" s="231"/>
      <c r="CF49" s="231"/>
      <c r="CG49" s="231"/>
      <c r="CH49" s="231"/>
      <c r="CI49" s="231"/>
      <c r="CJ49" s="231"/>
      <c r="CK49" s="231"/>
      <c r="CL49" s="231"/>
      <c r="CM49" s="231"/>
      <c r="CN49" s="231"/>
      <c r="CO49" s="23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</row>
    <row r="50" spans="1:106" s="50" customFormat="1" ht="23.25">
      <c r="A50" s="362" t="s">
        <v>11</v>
      </c>
      <c r="B50" s="362"/>
      <c r="C50" s="362"/>
      <c r="D50" s="362"/>
      <c r="E50" s="46"/>
      <c r="F50" s="47"/>
      <c r="G50" s="139" t="s">
        <v>113</v>
      </c>
      <c r="H50" s="46"/>
      <c r="I50" s="49"/>
      <c r="J50" s="49"/>
      <c r="K50" s="49"/>
      <c r="L50" s="49"/>
      <c r="M50" s="49"/>
      <c r="N50" s="49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</row>
    <row r="51" spans="1:106" s="50" customFormat="1" ht="23.25">
      <c r="A51" s="363" t="s">
        <v>249</v>
      </c>
      <c r="B51" s="363"/>
      <c r="C51" s="51"/>
      <c r="D51" s="48"/>
      <c r="E51" s="48" t="s">
        <v>0</v>
      </c>
      <c r="F51" s="47"/>
      <c r="G51" s="360" t="s">
        <v>1</v>
      </c>
      <c r="H51" s="360"/>
      <c r="I51" s="49"/>
      <c r="J51" s="49"/>
      <c r="K51" s="49"/>
      <c r="L51" s="49"/>
      <c r="M51" s="49"/>
      <c r="N51" s="49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</row>
    <row r="52" spans="1:15" s="50" customFormat="1" ht="23.25">
      <c r="A52" s="52"/>
      <c r="B52" s="52"/>
      <c r="C52" s="52"/>
      <c r="D52" s="52"/>
      <c r="E52" s="52"/>
      <c r="F52" s="52"/>
      <c r="G52" s="52"/>
      <c r="H52" s="52"/>
      <c r="I52" s="49"/>
      <c r="J52" s="49"/>
      <c r="K52" s="49"/>
      <c r="L52" s="49"/>
      <c r="M52" s="49"/>
      <c r="N52" s="49"/>
      <c r="O52" s="49"/>
    </row>
  </sheetData>
  <sheetProtection/>
  <protectedRanges>
    <protectedRange password="CE28" sqref="A1:B2 C2 D1:D2 E1 G1:G2" name="Диапазон9"/>
    <protectedRange password="CE28" sqref="A46:A49" name="Диапазон8_2"/>
  </protectedRanges>
  <mergeCells count="17">
    <mergeCell ref="F4:H4"/>
    <mergeCell ref="C8:H8"/>
    <mergeCell ref="C9:H9"/>
    <mergeCell ref="A11:A13"/>
    <mergeCell ref="B11:B13"/>
    <mergeCell ref="C11:H12"/>
    <mergeCell ref="A50:D50"/>
    <mergeCell ref="A51:B51"/>
    <mergeCell ref="G51:H51"/>
    <mergeCell ref="G47:H47"/>
    <mergeCell ref="AS49:BL49"/>
    <mergeCell ref="BM49:CO49"/>
    <mergeCell ref="G49:H49"/>
    <mergeCell ref="AS46:CO46"/>
    <mergeCell ref="AS47:BL47"/>
    <mergeCell ref="BM47:CO47"/>
    <mergeCell ref="AS48:CO48"/>
  </mergeCells>
  <printOptions/>
  <pageMargins left="0.5905511811023623" right="0.1968503937007874" top="0.31496062992125984" bottom="0.31496062992125984" header="0.28" footer="0.33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3"/>
  </sheetPr>
  <dimension ref="A1:DF60"/>
  <sheetViews>
    <sheetView view="pageBreakPreview" zoomScale="80" zoomScaleNormal="75" zoomScaleSheetLayoutView="80" zoomScalePageLayoutView="0" workbookViewId="0" topLeftCell="G1">
      <selection activeCell="T14" sqref="T14"/>
    </sheetView>
  </sheetViews>
  <sheetFormatPr defaultColWidth="9.00390625" defaultRowHeight="12.75"/>
  <cols>
    <col min="1" max="1" width="8.75390625" style="88" customWidth="1"/>
    <col min="2" max="2" width="59.875" style="88" customWidth="1"/>
    <col min="3" max="3" width="11.375" style="88" customWidth="1"/>
    <col min="4" max="8" width="13.25390625" style="88" customWidth="1"/>
    <col min="9" max="15" width="13.25390625" style="90" customWidth="1"/>
    <col min="16" max="19" width="13.25390625" style="55" customWidth="1"/>
    <col min="20" max="16384" width="9.125" style="55" customWidth="1"/>
  </cols>
  <sheetData>
    <row r="1" spans="1:22" s="122" customFormat="1" ht="15.75">
      <c r="A1" s="117"/>
      <c r="B1" s="118"/>
      <c r="C1" s="119"/>
      <c r="D1" s="119"/>
      <c r="E1" s="119"/>
      <c r="F1" s="119"/>
      <c r="G1" s="120"/>
      <c r="H1" s="119"/>
      <c r="I1" s="121"/>
      <c r="J1" s="375" t="s">
        <v>55</v>
      </c>
      <c r="K1" s="375"/>
      <c r="L1" s="375"/>
      <c r="M1" s="375"/>
      <c r="N1" s="375"/>
      <c r="O1" s="375"/>
      <c r="P1" s="375"/>
      <c r="Q1" s="375"/>
      <c r="R1" s="375"/>
      <c r="S1" s="375"/>
      <c r="T1" s="120"/>
      <c r="U1" s="120"/>
      <c r="V1" s="120"/>
    </row>
    <row r="2" spans="1:19" s="122" customFormat="1" ht="15.75">
      <c r="A2" s="117"/>
      <c r="B2" s="123"/>
      <c r="C2" s="124"/>
      <c r="D2" s="124"/>
      <c r="E2" s="124"/>
      <c r="F2" s="124"/>
      <c r="G2" s="125"/>
      <c r="H2" s="124"/>
      <c r="I2" s="124"/>
      <c r="J2" s="376" t="s">
        <v>12</v>
      </c>
      <c r="K2" s="376"/>
      <c r="L2" s="376"/>
      <c r="M2" s="376"/>
      <c r="N2" s="376"/>
      <c r="O2" s="376"/>
      <c r="P2" s="376"/>
      <c r="Q2" s="376"/>
      <c r="R2" s="376"/>
      <c r="S2" s="376"/>
    </row>
    <row r="3" spans="1:19" s="122" customFormat="1" ht="15.75">
      <c r="A3" s="127"/>
      <c r="B3" s="127"/>
      <c r="C3" s="124"/>
      <c r="D3" s="124"/>
      <c r="E3" s="124"/>
      <c r="F3" s="124"/>
      <c r="G3" s="125"/>
      <c r="H3" s="124"/>
      <c r="I3" s="124"/>
      <c r="J3" s="376" t="s">
        <v>94</v>
      </c>
      <c r="K3" s="376"/>
      <c r="L3" s="376"/>
      <c r="M3" s="376"/>
      <c r="N3" s="376"/>
      <c r="O3" s="376"/>
      <c r="P3" s="376"/>
      <c r="Q3" s="376"/>
      <c r="R3" s="376"/>
      <c r="S3" s="376"/>
    </row>
    <row r="4" spans="1:19" s="122" customFormat="1" ht="15.75">
      <c r="A4" s="127"/>
      <c r="B4" s="127"/>
      <c r="C4" s="124"/>
      <c r="D4" s="124"/>
      <c r="E4" s="124"/>
      <c r="F4" s="124"/>
      <c r="G4" s="125"/>
      <c r="H4" s="124"/>
      <c r="I4" s="124"/>
      <c r="J4" s="126"/>
      <c r="K4" s="126"/>
      <c r="L4" s="126"/>
      <c r="M4" s="126"/>
      <c r="N4" s="126"/>
      <c r="O4" s="380" t="s">
        <v>271</v>
      </c>
      <c r="P4" s="376"/>
      <c r="Q4" s="376"/>
      <c r="R4" s="376"/>
      <c r="S4" s="376"/>
    </row>
    <row r="5" spans="1:26" s="122" customFormat="1" ht="15.75">
      <c r="A5" s="127"/>
      <c r="B5" s="127"/>
      <c r="C5" s="124" t="s">
        <v>33</v>
      </c>
      <c r="D5" s="124"/>
      <c r="E5" s="124"/>
      <c r="F5" s="124"/>
      <c r="G5" s="125"/>
      <c r="H5" s="124"/>
      <c r="I5" s="124"/>
      <c r="J5" s="124"/>
      <c r="K5" s="126"/>
      <c r="L5" s="124"/>
      <c r="M5" s="126"/>
      <c r="N5" s="126"/>
      <c r="O5" s="126"/>
      <c r="P5" s="126"/>
      <c r="Q5" s="126"/>
      <c r="R5" s="126"/>
      <c r="S5" s="126"/>
      <c r="T5" s="129"/>
      <c r="U5" s="129"/>
      <c r="V5" s="129"/>
      <c r="W5" s="129"/>
      <c r="X5" s="129"/>
      <c r="Y5" s="129"/>
      <c r="Z5" s="129"/>
    </row>
    <row r="6" spans="1:19" s="122" customFormat="1" ht="15.75">
      <c r="A6" s="127"/>
      <c r="B6" s="128"/>
      <c r="C6" s="120" t="s">
        <v>104</v>
      </c>
      <c r="D6" s="120"/>
      <c r="E6" s="131"/>
      <c r="F6" s="131"/>
      <c r="G6" s="131"/>
      <c r="H6" s="131"/>
      <c r="I6" s="131"/>
      <c r="J6" s="131"/>
      <c r="K6" s="131"/>
      <c r="L6" s="124"/>
      <c r="M6" s="126"/>
      <c r="N6" s="126"/>
      <c r="O6" s="126"/>
      <c r="P6" s="126"/>
      <c r="Q6" s="126"/>
      <c r="R6" s="126"/>
      <c r="S6" s="126"/>
    </row>
    <row r="7" spans="1:19" s="122" customFormat="1" ht="15.75">
      <c r="A7" s="127"/>
      <c r="B7" s="128"/>
      <c r="C7" s="130"/>
      <c r="D7" s="130"/>
      <c r="E7" s="121"/>
      <c r="F7" s="121"/>
      <c r="G7" s="121"/>
      <c r="H7" s="121"/>
      <c r="I7" s="121"/>
      <c r="J7" s="121"/>
      <c r="K7" s="121"/>
      <c r="L7" s="124"/>
      <c r="M7" s="126"/>
      <c r="N7" s="126"/>
      <c r="O7" s="126"/>
      <c r="P7" s="126"/>
      <c r="Q7" s="126"/>
      <c r="R7" s="126"/>
      <c r="S7" s="126"/>
    </row>
    <row r="8" spans="1:19" s="122" customFormat="1" ht="15.75">
      <c r="A8" s="127"/>
      <c r="B8" s="128"/>
      <c r="C8" s="379" t="s">
        <v>112</v>
      </c>
      <c r="D8" s="379"/>
      <c r="E8" s="379"/>
      <c r="F8" s="379"/>
      <c r="G8" s="379"/>
      <c r="H8" s="379"/>
      <c r="I8" s="379"/>
      <c r="J8" s="379"/>
      <c r="K8" s="379"/>
      <c r="L8" s="124"/>
      <c r="M8" s="126"/>
      <c r="N8" s="126"/>
      <c r="O8" s="126"/>
      <c r="P8" s="126"/>
      <c r="Q8" s="126"/>
      <c r="R8" s="126"/>
      <c r="S8" s="126"/>
    </row>
    <row r="9" spans="1:19" s="122" customFormat="1" ht="15.75">
      <c r="A9" s="127"/>
      <c r="B9" s="128"/>
      <c r="C9" s="378" t="s">
        <v>13</v>
      </c>
      <c r="D9" s="378"/>
      <c r="E9" s="378"/>
      <c r="F9" s="378"/>
      <c r="G9" s="378"/>
      <c r="H9" s="378"/>
      <c r="I9" s="378"/>
      <c r="J9" s="378"/>
      <c r="K9" s="378"/>
      <c r="L9" s="124"/>
      <c r="M9" s="126"/>
      <c r="N9" s="126"/>
      <c r="O9" s="126"/>
      <c r="P9" s="126"/>
      <c r="Q9" s="126"/>
      <c r="R9" s="126"/>
      <c r="S9" s="126"/>
    </row>
    <row r="10" spans="1:19" ht="19.5" customHeight="1">
      <c r="A10" s="393" t="s">
        <v>14</v>
      </c>
      <c r="B10" s="396" t="s">
        <v>2</v>
      </c>
      <c r="C10" s="399" t="s">
        <v>252</v>
      </c>
      <c r="D10" s="384"/>
      <c r="E10" s="384"/>
      <c r="F10" s="384"/>
      <c r="G10" s="384"/>
      <c r="H10" s="384"/>
      <c r="I10" s="384"/>
      <c r="J10" s="384"/>
      <c r="K10" s="384"/>
      <c r="L10" s="384" t="s">
        <v>34</v>
      </c>
      <c r="M10" s="384"/>
      <c r="N10" s="384"/>
      <c r="O10" s="384"/>
      <c r="P10" s="384"/>
      <c r="Q10" s="384"/>
      <c r="R10" s="384"/>
      <c r="S10" s="385"/>
    </row>
    <row r="11" spans="1:19" ht="19.5" customHeight="1">
      <c r="A11" s="394"/>
      <c r="B11" s="397"/>
      <c r="C11" s="400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7"/>
    </row>
    <row r="12" spans="1:19" ht="19.5" customHeight="1">
      <c r="A12" s="395"/>
      <c r="B12" s="398"/>
      <c r="C12" s="56" t="s">
        <v>35</v>
      </c>
      <c r="D12" s="57" t="s">
        <v>36</v>
      </c>
      <c r="E12" s="57" t="s">
        <v>37</v>
      </c>
      <c r="F12" s="57" t="s">
        <v>38</v>
      </c>
      <c r="G12" s="56" t="s">
        <v>39</v>
      </c>
      <c r="H12" s="57" t="s">
        <v>40</v>
      </c>
      <c r="I12" s="57" t="s">
        <v>41</v>
      </c>
      <c r="J12" s="57" t="s">
        <v>42</v>
      </c>
      <c r="K12" s="56" t="s">
        <v>43</v>
      </c>
      <c r="L12" s="57" t="s">
        <v>44</v>
      </c>
      <c r="M12" s="57" t="s">
        <v>45</v>
      </c>
      <c r="N12" s="57" t="s">
        <v>46</v>
      </c>
      <c r="O12" s="56" t="s">
        <v>47</v>
      </c>
      <c r="P12" s="57" t="s">
        <v>48</v>
      </c>
      <c r="Q12" s="57" t="s">
        <v>49</v>
      </c>
      <c r="R12" s="57" t="s">
        <v>50</v>
      </c>
      <c r="S12" s="56" t="s">
        <v>51</v>
      </c>
    </row>
    <row r="13" spans="1:19" s="61" customFormat="1" ht="15.75">
      <c r="A13" s="58">
        <v>1</v>
      </c>
      <c r="B13" s="58">
        <v>2</v>
      </c>
      <c r="C13" s="59">
        <v>3</v>
      </c>
      <c r="D13" s="60">
        <v>4</v>
      </c>
      <c r="E13" s="59">
        <v>5</v>
      </c>
      <c r="F13" s="60">
        <v>6</v>
      </c>
      <c r="G13" s="59">
        <v>7</v>
      </c>
      <c r="H13" s="60">
        <v>8</v>
      </c>
      <c r="I13" s="59">
        <v>9</v>
      </c>
      <c r="J13" s="60">
        <v>10</v>
      </c>
      <c r="K13" s="59">
        <v>11</v>
      </c>
      <c r="L13" s="60">
        <v>12</v>
      </c>
      <c r="M13" s="59">
        <v>13</v>
      </c>
      <c r="N13" s="60">
        <v>14</v>
      </c>
      <c r="O13" s="59">
        <v>15</v>
      </c>
      <c r="P13" s="60">
        <v>16</v>
      </c>
      <c r="Q13" s="59">
        <v>17</v>
      </c>
      <c r="R13" s="60">
        <v>18</v>
      </c>
      <c r="S13" s="59">
        <v>19</v>
      </c>
    </row>
    <row r="14" spans="1:19" s="66" customFormat="1" ht="37.5" customHeight="1">
      <c r="A14" s="62">
        <v>1</v>
      </c>
      <c r="B14" s="63" t="s">
        <v>16</v>
      </c>
      <c r="C14" s="64">
        <f aca="true" t="shared" si="0" ref="C14:C31">G14+K14+O14+S14</f>
        <v>8347.8</v>
      </c>
      <c r="D14" s="65">
        <v>616.16</v>
      </c>
      <c r="E14" s="65">
        <f>SUM(E15:E18)</f>
        <v>455.77</v>
      </c>
      <c r="F14" s="65">
        <f>SUM(F15:F18)</f>
        <v>465.87</v>
      </c>
      <c r="G14" s="64">
        <f>D14+E14+F14</f>
        <v>1537.7999999999997</v>
      </c>
      <c r="H14" s="65">
        <f>SUM(H15:H18)</f>
        <v>1506.51</v>
      </c>
      <c r="I14" s="65">
        <f>SUM(I15:I18)</f>
        <v>0</v>
      </c>
      <c r="J14" s="65">
        <f>SUM(J15:J18)</f>
        <v>559.49</v>
      </c>
      <c r="K14" s="64">
        <f>H14+I14+J14</f>
        <v>2066</v>
      </c>
      <c r="L14" s="65">
        <f>SUM(L15:L18)</f>
        <v>747.02</v>
      </c>
      <c r="M14" s="65">
        <f>SUM(M15:M18)</f>
        <v>509.49</v>
      </c>
      <c r="N14" s="65">
        <f>SUM(N15:N18)</f>
        <v>559.59</v>
      </c>
      <c r="O14" s="64">
        <f>L14+M14+N14</f>
        <v>1816.1</v>
      </c>
      <c r="P14" s="65">
        <f>SUM(P15:P18)</f>
        <v>1129.81</v>
      </c>
      <c r="Q14" s="65">
        <f>SUM(Q15:Q18)</f>
        <v>1000.44</v>
      </c>
      <c r="R14" s="65">
        <f>SUM(R15:R18)</f>
        <v>797.6500000000001</v>
      </c>
      <c r="S14" s="64">
        <f>P14+Q14+R14</f>
        <v>2927.9</v>
      </c>
    </row>
    <row r="15" spans="1:26" s="66" customFormat="1" ht="18.75">
      <c r="A15" s="67" t="s">
        <v>17</v>
      </c>
      <c r="B15" s="68" t="s">
        <v>18</v>
      </c>
      <c r="C15" s="69">
        <f t="shared" si="0"/>
        <v>6397.1</v>
      </c>
      <c r="D15" s="206">
        <v>473.24</v>
      </c>
      <c r="E15" s="206">
        <v>350.05</v>
      </c>
      <c r="F15" s="206">
        <v>355.75</v>
      </c>
      <c r="G15" s="69">
        <f aca="true" t="shared" si="1" ref="G15:G41">D15+E15+F15</f>
        <v>1179.04</v>
      </c>
      <c r="H15" s="206">
        <v>1157.08</v>
      </c>
      <c r="I15" s="206">
        <v>0</v>
      </c>
      <c r="J15" s="206">
        <v>429.72</v>
      </c>
      <c r="K15" s="69">
        <f aca="true" t="shared" si="2" ref="K15:K41">H15+I15+J15</f>
        <v>1586.8</v>
      </c>
      <c r="L15" s="206">
        <v>573.75</v>
      </c>
      <c r="M15" s="206">
        <v>391.3</v>
      </c>
      <c r="N15" s="206">
        <v>429.79</v>
      </c>
      <c r="O15" s="69">
        <f aca="true" t="shared" si="3" ref="O15:O41">L15+M15+N15</f>
        <v>1394.84</v>
      </c>
      <c r="P15" s="206">
        <v>855.36</v>
      </c>
      <c r="Q15" s="206">
        <v>768.34</v>
      </c>
      <c r="R15" s="206">
        <v>612.72</v>
      </c>
      <c r="S15" s="69">
        <f aca="true" t="shared" si="4" ref="S15:S41">P15+Q15+R15</f>
        <v>2236.42</v>
      </c>
      <c r="T15" s="71"/>
      <c r="U15" s="71"/>
      <c r="V15" s="71"/>
      <c r="W15" s="71"/>
      <c r="X15" s="71"/>
      <c r="Y15" s="71"/>
      <c r="Z15" s="71"/>
    </row>
    <row r="16" spans="1:26" s="66" customFormat="1" ht="18.75">
      <c r="A16" s="67" t="s">
        <v>19</v>
      </c>
      <c r="B16" s="68" t="s">
        <v>20</v>
      </c>
      <c r="C16" s="69">
        <f t="shared" si="0"/>
        <v>18.9</v>
      </c>
      <c r="D16" s="135"/>
      <c r="E16" s="135"/>
      <c r="F16" s="206">
        <v>2.7</v>
      </c>
      <c r="G16" s="69">
        <f t="shared" si="1"/>
        <v>2.7</v>
      </c>
      <c r="H16" s="70"/>
      <c r="I16" s="70"/>
      <c r="J16" s="70"/>
      <c r="K16" s="69">
        <f t="shared" si="2"/>
        <v>0</v>
      </c>
      <c r="L16" s="70"/>
      <c r="M16" s="70"/>
      <c r="N16" s="70"/>
      <c r="O16" s="69">
        <f t="shared" si="3"/>
        <v>0</v>
      </c>
      <c r="P16" s="206">
        <v>16.2</v>
      </c>
      <c r="Q16" s="70"/>
      <c r="R16" s="70"/>
      <c r="S16" s="69">
        <f t="shared" si="4"/>
        <v>16.2</v>
      </c>
      <c r="T16" s="71"/>
      <c r="U16" s="71"/>
      <c r="V16" s="71"/>
      <c r="W16" s="71"/>
      <c r="X16" s="71"/>
      <c r="Y16" s="71"/>
      <c r="Z16" s="71"/>
    </row>
    <row r="17" spans="1:19" s="66" customFormat="1" ht="56.25">
      <c r="A17" s="67"/>
      <c r="B17" s="68" t="s">
        <v>64</v>
      </c>
      <c r="C17" s="69">
        <f t="shared" si="0"/>
        <v>0</v>
      </c>
      <c r="D17" s="135"/>
      <c r="E17" s="135"/>
      <c r="F17" s="135"/>
      <c r="G17" s="69">
        <f t="shared" si="1"/>
        <v>0</v>
      </c>
      <c r="H17" s="73"/>
      <c r="I17" s="73"/>
      <c r="J17" s="73"/>
      <c r="K17" s="69">
        <f t="shared" si="2"/>
        <v>0</v>
      </c>
      <c r="L17" s="73"/>
      <c r="M17" s="73"/>
      <c r="N17" s="73"/>
      <c r="O17" s="69">
        <f t="shared" si="3"/>
        <v>0</v>
      </c>
      <c r="P17" s="73"/>
      <c r="Q17" s="73"/>
      <c r="R17" s="73"/>
      <c r="S17" s="69">
        <f t="shared" si="4"/>
        <v>0</v>
      </c>
    </row>
    <row r="18" spans="1:19" s="66" customFormat="1" ht="18.75">
      <c r="A18" s="67" t="s">
        <v>21</v>
      </c>
      <c r="B18" s="72" t="s">
        <v>22</v>
      </c>
      <c r="C18" s="69">
        <f t="shared" si="0"/>
        <v>1931.8</v>
      </c>
      <c r="D18" s="206">
        <v>142.92</v>
      </c>
      <c r="E18" s="206">
        <v>105.72</v>
      </c>
      <c r="F18" s="206">
        <v>107.42</v>
      </c>
      <c r="G18" s="69">
        <f t="shared" si="1"/>
        <v>356.06</v>
      </c>
      <c r="H18" s="73">
        <v>349.43</v>
      </c>
      <c r="I18" s="73">
        <v>0</v>
      </c>
      <c r="J18" s="73">
        <v>129.77</v>
      </c>
      <c r="K18" s="69">
        <f t="shared" si="2"/>
        <v>479.20000000000005</v>
      </c>
      <c r="L18" s="73">
        <v>173.27</v>
      </c>
      <c r="M18" s="73">
        <v>118.19</v>
      </c>
      <c r="N18" s="73">
        <v>129.8</v>
      </c>
      <c r="O18" s="69">
        <f>L18+M18+N18</f>
        <v>421.26000000000005</v>
      </c>
      <c r="P18" s="73">
        <v>258.25</v>
      </c>
      <c r="Q18" s="73">
        <v>232.1</v>
      </c>
      <c r="R18" s="73">
        <v>184.93</v>
      </c>
      <c r="S18" s="69">
        <f t="shared" si="4"/>
        <v>675.28</v>
      </c>
    </row>
    <row r="19" spans="1:19" s="66" customFormat="1" ht="18.75">
      <c r="A19" s="100" t="s">
        <v>75</v>
      </c>
      <c r="B19" s="101" t="s">
        <v>85</v>
      </c>
      <c r="C19" s="82">
        <f t="shared" si="0"/>
        <v>33</v>
      </c>
      <c r="D19" s="83">
        <f>SUM(D20,D21,D22)</f>
        <v>0</v>
      </c>
      <c r="E19" s="83">
        <f>SUM(E20,E21,E22)</f>
        <v>2.8</v>
      </c>
      <c r="F19" s="83">
        <f>SUM(F20,F21,F22)</f>
        <v>2.7</v>
      </c>
      <c r="G19" s="82">
        <f t="shared" si="1"/>
        <v>5.5</v>
      </c>
      <c r="H19" s="83">
        <f>SUM(H20,H21,H22)</f>
        <v>5.5</v>
      </c>
      <c r="I19" s="83">
        <f>SUM(I20,I21,I22)</f>
        <v>0</v>
      </c>
      <c r="J19" s="83">
        <f>SUM(J20,J21,J22)</f>
        <v>2.8</v>
      </c>
      <c r="K19" s="82">
        <f t="shared" si="2"/>
        <v>8.3</v>
      </c>
      <c r="L19" s="83">
        <f>SUM(L20,L21,L22)</f>
        <v>2.7</v>
      </c>
      <c r="M19" s="83">
        <f>SUM(M20,M21,M22)</f>
        <v>2.8</v>
      </c>
      <c r="N19" s="83">
        <f>SUM(N20,N21,N22)</f>
        <v>2.7</v>
      </c>
      <c r="O19" s="82">
        <f t="shared" si="3"/>
        <v>8.2</v>
      </c>
      <c r="P19" s="83">
        <f>SUM(P20,P21,P22)</f>
        <v>2.8</v>
      </c>
      <c r="Q19" s="83">
        <f>SUM(Q20,Q21,Q22)</f>
        <v>2.7</v>
      </c>
      <c r="R19" s="83">
        <f>SUM(R20,R21,R22)</f>
        <v>5.5</v>
      </c>
      <c r="S19" s="82">
        <f t="shared" si="4"/>
        <v>11</v>
      </c>
    </row>
    <row r="20" spans="1:19" s="66" customFormat="1" ht="18.75">
      <c r="A20" s="76" t="s">
        <v>79</v>
      </c>
      <c r="B20" s="102" t="s">
        <v>78</v>
      </c>
      <c r="C20" s="78">
        <f t="shared" si="0"/>
        <v>33</v>
      </c>
      <c r="D20" s="79"/>
      <c r="E20" s="79">
        <v>2.8</v>
      </c>
      <c r="F20" s="79">
        <v>2.7</v>
      </c>
      <c r="G20" s="78">
        <f t="shared" si="1"/>
        <v>5.5</v>
      </c>
      <c r="H20" s="79">
        <v>5.5</v>
      </c>
      <c r="I20" s="79">
        <v>0</v>
      </c>
      <c r="J20" s="79">
        <v>2.8</v>
      </c>
      <c r="K20" s="78">
        <f t="shared" si="2"/>
        <v>8.3</v>
      </c>
      <c r="L20" s="79">
        <v>2.7</v>
      </c>
      <c r="M20" s="79">
        <v>2.8</v>
      </c>
      <c r="N20" s="79">
        <v>2.7</v>
      </c>
      <c r="O20" s="78">
        <f t="shared" si="3"/>
        <v>8.2</v>
      </c>
      <c r="P20" s="79">
        <v>2.8</v>
      </c>
      <c r="Q20" s="79">
        <v>2.7</v>
      </c>
      <c r="R20" s="79">
        <v>5.5</v>
      </c>
      <c r="S20" s="78">
        <f t="shared" si="4"/>
        <v>11</v>
      </c>
    </row>
    <row r="21" spans="1:19" s="66" customFormat="1" ht="18.75">
      <c r="A21" s="76" t="s">
        <v>80</v>
      </c>
      <c r="B21" s="102" t="s">
        <v>10</v>
      </c>
      <c r="C21" s="78">
        <f t="shared" si="0"/>
        <v>0</v>
      </c>
      <c r="D21" s="79"/>
      <c r="E21" s="79"/>
      <c r="F21" s="79">
        <v>0</v>
      </c>
      <c r="G21" s="78">
        <f t="shared" si="1"/>
        <v>0</v>
      </c>
      <c r="H21" s="79"/>
      <c r="I21" s="79"/>
      <c r="J21" s="79"/>
      <c r="K21" s="78">
        <f t="shared" si="2"/>
        <v>0</v>
      </c>
      <c r="L21" s="79"/>
      <c r="M21" s="79"/>
      <c r="N21" s="79"/>
      <c r="O21" s="78">
        <f t="shared" si="3"/>
        <v>0</v>
      </c>
      <c r="P21" s="79">
        <v>0</v>
      </c>
      <c r="Q21" s="79"/>
      <c r="R21" s="79"/>
      <c r="S21" s="78">
        <f t="shared" si="4"/>
        <v>0</v>
      </c>
    </row>
    <row r="22" spans="1:19" s="66" customFormat="1" ht="18.75">
      <c r="A22" s="76" t="s">
        <v>81</v>
      </c>
      <c r="B22" s="102" t="s">
        <v>86</v>
      </c>
      <c r="C22" s="78">
        <f t="shared" si="0"/>
        <v>0</v>
      </c>
      <c r="D22" s="79">
        <f>SUM(D24:D26)</f>
        <v>0</v>
      </c>
      <c r="E22" s="79">
        <f>SUM(E24:E26)</f>
        <v>0</v>
      </c>
      <c r="F22" s="79">
        <f>SUM(F24:F26)</f>
        <v>0</v>
      </c>
      <c r="G22" s="78">
        <f>D22+E22+F22</f>
        <v>0</v>
      </c>
      <c r="H22" s="79">
        <f>SUM(H24:H26)</f>
        <v>0</v>
      </c>
      <c r="I22" s="79">
        <f>SUM(I24:I26)</f>
        <v>0</v>
      </c>
      <c r="J22" s="79">
        <f>SUM(J24:J26)</f>
        <v>0</v>
      </c>
      <c r="K22" s="78">
        <f>H22+I22+J22</f>
        <v>0</v>
      </c>
      <c r="L22" s="79">
        <f>SUM(L24:L26)</f>
        <v>0</v>
      </c>
      <c r="M22" s="79">
        <f>SUM(M24:M26)</f>
        <v>0</v>
      </c>
      <c r="N22" s="79">
        <f>SUM(N24:N26)</f>
        <v>0</v>
      </c>
      <c r="O22" s="78">
        <f>L22+M22+N22</f>
        <v>0</v>
      </c>
      <c r="P22" s="79">
        <f>SUM(P24:P26)</f>
        <v>0</v>
      </c>
      <c r="Q22" s="79">
        <f>SUM(Q24:Q26)</f>
        <v>0</v>
      </c>
      <c r="R22" s="79">
        <f>SUM(R24:R26)</f>
        <v>0</v>
      </c>
      <c r="S22" s="78">
        <f>P22+Q22+R22</f>
        <v>0</v>
      </c>
    </row>
    <row r="23" spans="1:19" s="66" customFormat="1" ht="18.75">
      <c r="A23" s="76"/>
      <c r="B23" s="103" t="s">
        <v>3</v>
      </c>
      <c r="C23" s="78">
        <f t="shared" si="0"/>
        <v>0</v>
      </c>
      <c r="D23" s="79"/>
      <c r="E23" s="79"/>
      <c r="F23" s="79"/>
      <c r="G23" s="78">
        <f t="shared" si="1"/>
        <v>0</v>
      </c>
      <c r="H23" s="79"/>
      <c r="I23" s="79"/>
      <c r="J23" s="79"/>
      <c r="K23" s="78">
        <f t="shared" si="2"/>
        <v>0</v>
      </c>
      <c r="L23" s="79"/>
      <c r="M23" s="79"/>
      <c r="N23" s="79"/>
      <c r="O23" s="78">
        <f t="shared" si="3"/>
        <v>0</v>
      </c>
      <c r="P23" s="79"/>
      <c r="Q23" s="79"/>
      <c r="R23" s="79"/>
      <c r="S23" s="78">
        <f t="shared" si="4"/>
        <v>0</v>
      </c>
    </row>
    <row r="24" spans="1:19" s="66" customFormat="1" ht="18.75">
      <c r="A24" s="76" t="s">
        <v>82</v>
      </c>
      <c r="B24" s="103" t="s">
        <v>56</v>
      </c>
      <c r="C24" s="78">
        <f t="shared" si="0"/>
        <v>0</v>
      </c>
      <c r="D24" s="79"/>
      <c r="E24" s="79"/>
      <c r="F24" s="79"/>
      <c r="G24" s="78">
        <f t="shared" si="1"/>
        <v>0</v>
      </c>
      <c r="H24" s="79"/>
      <c r="I24" s="79"/>
      <c r="J24" s="79"/>
      <c r="K24" s="78">
        <f t="shared" si="2"/>
        <v>0</v>
      </c>
      <c r="L24" s="79"/>
      <c r="M24" s="79"/>
      <c r="N24" s="79"/>
      <c r="O24" s="78">
        <f t="shared" si="3"/>
        <v>0</v>
      </c>
      <c r="P24" s="79"/>
      <c r="Q24" s="79"/>
      <c r="R24" s="79"/>
      <c r="S24" s="78">
        <f t="shared" si="4"/>
        <v>0</v>
      </c>
    </row>
    <row r="25" spans="1:19" s="66" customFormat="1" ht="18.75">
      <c r="A25" s="76" t="s">
        <v>83</v>
      </c>
      <c r="B25" s="103" t="s">
        <v>57</v>
      </c>
      <c r="C25" s="78">
        <f t="shared" si="0"/>
        <v>0</v>
      </c>
      <c r="D25" s="79"/>
      <c r="E25" s="79"/>
      <c r="F25" s="79"/>
      <c r="G25" s="78">
        <f t="shared" si="1"/>
        <v>0</v>
      </c>
      <c r="H25" s="79"/>
      <c r="I25" s="79"/>
      <c r="J25" s="79"/>
      <c r="K25" s="78">
        <f t="shared" si="2"/>
        <v>0</v>
      </c>
      <c r="L25" s="79"/>
      <c r="M25" s="79"/>
      <c r="N25" s="79"/>
      <c r="O25" s="78">
        <f t="shared" si="3"/>
        <v>0</v>
      </c>
      <c r="P25" s="79"/>
      <c r="Q25" s="79"/>
      <c r="R25" s="79"/>
      <c r="S25" s="78">
        <f t="shared" si="4"/>
        <v>0</v>
      </c>
    </row>
    <row r="26" spans="1:19" s="66" customFormat="1" ht="37.5" customHeight="1">
      <c r="A26" s="76" t="s">
        <v>84</v>
      </c>
      <c r="B26" s="103" t="s">
        <v>58</v>
      </c>
      <c r="C26" s="78">
        <f t="shared" si="0"/>
        <v>0</v>
      </c>
      <c r="D26" s="79"/>
      <c r="E26" s="79"/>
      <c r="F26" s="79"/>
      <c r="G26" s="78">
        <f t="shared" si="1"/>
        <v>0</v>
      </c>
      <c r="H26" s="79"/>
      <c r="I26" s="79"/>
      <c r="J26" s="79"/>
      <c r="K26" s="78">
        <f t="shared" si="2"/>
        <v>0</v>
      </c>
      <c r="L26" s="79"/>
      <c r="M26" s="79"/>
      <c r="N26" s="79"/>
      <c r="O26" s="78">
        <f t="shared" si="3"/>
        <v>0</v>
      </c>
      <c r="P26" s="79"/>
      <c r="Q26" s="79"/>
      <c r="R26" s="79"/>
      <c r="S26" s="78">
        <f t="shared" si="4"/>
        <v>0</v>
      </c>
    </row>
    <row r="27" spans="1:19" s="66" customFormat="1" ht="37.5">
      <c r="A27" s="74" t="s">
        <v>76</v>
      </c>
      <c r="B27" s="75" t="s">
        <v>65</v>
      </c>
      <c r="C27" s="82">
        <f t="shared" si="0"/>
        <v>0</v>
      </c>
      <c r="D27" s="83"/>
      <c r="E27" s="83"/>
      <c r="F27" s="83"/>
      <c r="G27" s="82">
        <f t="shared" si="1"/>
        <v>0</v>
      </c>
      <c r="H27" s="83"/>
      <c r="I27" s="83"/>
      <c r="J27" s="83"/>
      <c r="K27" s="82">
        <f t="shared" si="2"/>
        <v>0</v>
      </c>
      <c r="L27" s="83"/>
      <c r="M27" s="83"/>
      <c r="N27" s="83"/>
      <c r="O27" s="82">
        <f t="shared" si="3"/>
        <v>0</v>
      </c>
      <c r="P27" s="83"/>
      <c r="Q27" s="83"/>
      <c r="R27" s="83"/>
      <c r="S27" s="82">
        <f t="shared" si="4"/>
        <v>0</v>
      </c>
    </row>
    <row r="28" spans="1:19" s="66" customFormat="1" ht="37.5">
      <c r="A28" s="74" t="s">
        <v>23</v>
      </c>
      <c r="B28" s="75" t="s">
        <v>66</v>
      </c>
      <c r="C28" s="82">
        <f t="shared" si="0"/>
        <v>0</v>
      </c>
      <c r="D28" s="83"/>
      <c r="E28" s="83"/>
      <c r="F28" s="83"/>
      <c r="G28" s="82">
        <f t="shared" si="1"/>
        <v>0</v>
      </c>
      <c r="H28" s="83"/>
      <c r="I28" s="83"/>
      <c r="J28" s="83"/>
      <c r="K28" s="82">
        <f t="shared" si="2"/>
        <v>0</v>
      </c>
      <c r="L28" s="83"/>
      <c r="M28" s="83"/>
      <c r="N28" s="83"/>
      <c r="O28" s="82">
        <f t="shared" si="3"/>
        <v>0</v>
      </c>
      <c r="P28" s="83"/>
      <c r="Q28" s="83"/>
      <c r="R28" s="83"/>
      <c r="S28" s="82">
        <f t="shared" si="4"/>
        <v>0</v>
      </c>
    </row>
    <row r="29" spans="1:19" s="66" customFormat="1" ht="18.75">
      <c r="A29" s="76" t="s">
        <v>24</v>
      </c>
      <c r="B29" s="77" t="s">
        <v>67</v>
      </c>
      <c r="C29" s="78">
        <f t="shared" si="0"/>
        <v>0</v>
      </c>
      <c r="D29" s="79"/>
      <c r="E29" s="79"/>
      <c r="F29" s="79"/>
      <c r="G29" s="78">
        <f t="shared" si="1"/>
        <v>0</v>
      </c>
      <c r="H29" s="79"/>
      <c r="I29" s="79"/>
      <c r="J29" s="79"/>
      <c r="K29" s="78">
        <f t="shared" si="2"/>
        <v>0</v>
      </c>
      <c r="L29" s="79"/>
      <c r="M29" s="79"/>
      <c r="N29" s="79"/>
      <c r="O29" s="78">
        <f t="shared" si="3"/>
        <v>0</v>
      </c>
      <c r="P29" s="79"/>
      <c r="Q29" s="79"/>
      <c r="R29" s="79"/>
      <c r="S29" s="78">
        <f t="shared" si="4"/>
        <v>0</v>
      </c>
    </row>
    <row r="30" spans="1:19" s="66" customFormat="1" ht="18.75">
      <c r="A30" s="74" t="s">
        <v>25</v>
      </c>
      <c r="B30" s="75" t="s">
        <v>68</v>
      </c>
      <c r="C30" s="82">
        <f t="shared" si="0"/>
        <v>97.8</v>
      </c>
      <c r="D30" s="83">
        <v>8.6</v>
      </c>
      <c r="E30" s="83"/>
      <c r="F30" s="83"/>
      <c r="G30" s="82">
        <f t="shared" si="1"/>
        <v>8.6</v>
      </c>
      <c r="H30" s="83"/>
      <c r="I30" s="83"/>
      <c r="J30" s="83"/>
      <c r="K30" s="82">
        <f t="shared" si="2"/>
        <v>0</v>
      </c>
      <c r="L30" s="83"/>
      <c r="M30" s="83"/>
      <c r="N30" s="83"/>
      <c r="O30" s="82">
        <f t="shared" si="3"/>
        <v>0</v>
      </c>
      <c r="P30" s="83">
        <v>89.2</v>
      </c>
      <c r="Q30" s="83"/>
      <c r="R30" s="83"/>
      <c r="S30" s="82">
        <f t="shared" si="4"/>
        <v>89.2</v>
      </c>
    </row>
    <row r="31" spans="1:19" s="66" customFormat="1" ht="18.75">
      <c r="A31" s="74" t="s">
        <v>77</v>
      </c>
      <c r="B31" s="75" t="s">
        <v>95</v>
      </c>
      <c r="C31" s="82">
        <f t="shared" si="0"/>
        <v>0</v>
      </c>
      <c r="D31" s="83"/>
      <c r="E31" s="83"/>
      <c r="F31" s="83"/>
      <c r="G31" s="82"/>
      <c r="H31" s="83"/>
      <c r="I31" s="83"/>
      <c r="J31" s="83"/>
      <c r="K31" s="82"/>
      <c r="L31" s="83"/>
      <c r="M31" s="83"/>
      <c r="N31" s="83"/>
      <c r="O31" s="82"/>
      <c r="P31" s="83"/>
      <c r="Q31" s="83"/>
      <c r="R31" s="83"/>
      <c r="S31" s="82"/>
    </row>
    <row r="32" spans="1:19" s="66" customFormat="1" ht="18.75">
      <c r="A32" s="74" t="s">
        <v>26</v>
      </c>
      <c r="B32" s="75" t="s">
        <v>69</v>
      </c>
      <c r="C32" s="105">
        <f>SUM(C33:C34)</f>
        <v>0</v>
      </c>
      <c r="D32" s="83"/>
      <c r="E32" s="83"/>
      <c r="F32" s="83"/>
      <c r="G32" s="82">
        <f t="shared" si="1"/>
        <v>0</v>
      </c>
      <c r="H32" s="83"/>
      <c r="I32" s="83"/>
      <c r="J32" s="83"/>
      <c r="K32" s="82">
        <f t="shared" si="2"/>
        <v>0</v>
      </c>
      <c r="L32" s="83"/>
      <c r="M32" s="83"/>
      <c r="N32" s="83"/>
      <c r="O32" s="82">
        <f t="shared" si="3"/>
        <v>0</v>
      </c>
      <c r="P32" s="83"/>
      <c r="Q32" s="83"/>
      <c r="R32" s="83"/>
      <c r="S32" s="82">
        <f t="shared" si="4"/>
        <v>0</v>
      </c>
    </row>
    <row r="33" spans="1:19" s="66" customFormat="1" ht="18.75">
      <c r="A33" s="76" t="s">
        <v>27</v>
      </c>
      <c r="B33" s="77" t="s">
        <v>70</v>
      </c>
      <c r="C33" s="106">
        <f aca="true" t="shared" si="5" ref="C33:C42">SUM(D33:H33)</f>
        <v>0</v>
      </c>
      <c r="D33" s="79"/>
      <c r="E33" s="79"/>
      <c r="F33" s="79"/>
      <c r="G33" s="78">
        <f t="shared" si="1"/>
        <v>0</v>
      </c>
      <c r="H33" s="79"/>
      <c r="I33" s="79"/>
      <c r="J33" s="79"/>
      <c r="K33" s="78">
        <f t="shared" si="2"/>
        <v>0</v>
      </c>
      <c r="L33" s="79"/>
      <c r="M33" s="79"/>
      <c r="N33" s="79"/>
      <c r="O33" s="78">
        <f t="shared" si="3"/>
        <v>0</v>
      </c>
      <c r="P33" s="79"/>
      <c r="Q33" s="79"/>
      <c r="R33" s="79"/>
      <c r="S33" s="78">
        <f t="shared" si="4"/>
        <v>0</v>
      </c>
    </row>
    <row r="34" spans="1:19" s="66" customFormat="1" ht="37.5">
      <c r="A34" s="76" t="s">
        <v>87</v>
      </c>
      <c r="B34" s="77" t="s">
        <v>60</v>
      </c>
      <c r="C34" s="106">
        <f t="shared" si="5"/>
        <v>0</v>
      </c>
      <c r="D34" s="79"/>
      <c r="E34" s="79"/>
      <c r="F34" s="79"/>
      <c r="G34" s="78">
        <f t="shared" si="1"/>
        <v>0</v>
      </c>
      <c r="H34" s="79"/>
      <c r="I34" s="79"/>
      <c r="J34" s="79"/>
      <c r="K34" s="78">
        <f t="shared" si="2"/>
        <v>0</v>
      </c>
      <c r="L34" s="79"/>
      <c r="M34" s="79"/>
      <c r="N34" s="79"/>
      <c r="O34" s="78">
        <f t="shared" si="3"/>
        <v>0</v>
      </c>
      <c r="P34" s="79"/>
      <c r="Q34" s="79"/>
      <c r="R34" s="79"/>
      <c r="S34" s="78">
        <f t="shared" si="4"/>
        <v>0</v>
      </c>
    </row>
    <row r="35" spans="1:19" s="66" customFormat="1" ht="37.5">
      <c r="A35" s="74" t="s">
        <v>28</v>
      </c>
      <c r="B35" s="75" t="s">
        <v>71</v>
      </c>
      <c r="C35" s="82">
        <f>G35+K35+O35+S35</f>
        <v>50</v>
      </c>
      <c r="D35" s="83"/>
      <c r="E35" s="83"/>
      <c r="F35" s="83"/>
      <c r="G35" s="82">
        <f t="shared" si="1"/>
        <v>0</v>
      </c>
      <c r="H35" s="83"/>
      <c r="I35" s="83"/>
      <c r="J35" s="83"/>
      <c r="K35" s="82">
        <f t="shared" si="2"/>
        <v>0</v>
      </c>
      <c r="L35" s="83"/>
      <c r="M35" s="83">
        <v>50</v>
      </c>
      <c r="N35" s="83"/>
      <c r="O35" s="82">
        <f t="shared" si="3"/>
        <v>50</v>
      </c>
      <c r="P35" s="83"/>
      <c r="Q35" s="83"/>
      <c r="R35" s="83"/>
      <c r="S35" s="82">
        <f t="shared" si="4"/>
        <v>0</v>
      </c>
    </row>
    <row r="36" spans="1:19" s="66" customFormat="1" ht="56.25">
      <c r="A36" s="76" t="s">
        <v>29</v>
      </c>
      <c r="B36" s="77" t="s">
        <v>72</v>
      </c>
      <c r="C36" s="106">
        <f t="shared" si="5"/>
        <v>0</v>
      </c>
      <c r="D36" s="79"/>
      <c r="E36" s="79"/>
      <c r="F36" s="79"/>
      <c r="G36" s="78">
        <f t="shared" si="1"/>
        <v>0</v>
      </c>
      <c r="H36" s="79"/>
      <c r="I36" s="79"/>
      <c r="J36" s="79"/>
      <c r="K36" s="78">
        <f t="shared" si="2"/>
        <v>0</v>
      </c>
      <c r="L36" s="79"/>
      <c r="M36" s="79"/>
      <c r="N36" s="79"/>
      <c r="O36" s="78">
        <f t="shared" si="3"/>
        <v>0</v>
      </c>
      <c r="P36" s="79"/>
      <c r="Q36" s="79"/>
      <c r="R36" s="79"/>
      <c r="S36" s="78">
        <f t="shared" si="4"/>
        <v>0</v>
      </c>
    </row>
    <row r="37" spans="1:19" s="66" customFormat="1" ht="37.5">
      <c r="A37" s="74" t="s">
        <v>30</v>
      </c>
      <c r="B37" s="75" t="s">
        <v>73</v>
      </c>
      <c r="C37" s="82">
        <f>G37+K37+O37+S37</f>
        <v>10</v>
      </c>
      <c r="D37" s="83"/>
      <c r="E37" s="83">
        <v>10</v>
      </c>
      <c r="F37" s="83"/>
      <c r="G37" s="82">
        <f>D37+E37+F37</f>
        <v>10</v>
      </c>
      <c r="H37" s="83"/>
      <c r="I37" s="83"/>
      <c r="J37" s="83"/>
      <c r="K37" s="82">
        <f t="shared" si="2"/>
        <v>0</v>
      </c>
      <c r="L37" s="83"/>
      <c r="M37" s="83"/>
      <c r="N37" s="83"/>
      <c r="O37" s="82">
        <f t="shared" si="3"/>
        <v>0</v>
      </c>
      <c r="P37" s="83"/>
      <c r="Q37" s="83"/>
      <c r="R37" s="83"/>
      <c r="S37" s="82">
        <f t="shared" si="4"/>
        <v>0</v>
      </c>
    </row>
    <row r="38" spans="1:19" s="66" customFormat="1" ht="18.75">
      <c r="A38" s="76" t="s">
        <v>88</v>
      </c>
      <c r="B38" s="77" t="s">
        <v>74</v>
      </c>
      <c r="C38" s="106">
        <f t="shared" si="5"/>
        <v>0</v>
      </c>
      <c r="D38" s="79"/>
      <c r="E38" s="79"/>
      <c r="F38" s="79"/>
      <c r="G38" s="78">
        <f t="shared" si="1"/>
        <v>0</v>
      </c>
      <c r="H38" s="79"/>
      <c r="I38" s="79"/>
      <c r="J38" s="79"/>
      <c r="K38" s="78">
        <f t="shared" si="2"/>
        <v>0</v>
      </c>
      <c r="L38" s="79"/>
      <c r="M38" s="79"/>
      <c r="N38" s="79"/>
      <c r="O38" s="78">
        <f t="shared" si="3"/>
        <v>0</v>
      </c>
      <c r="P38" s="79"/>
      <c r="Q38" s="79"/>
      <c r="R38" s="79"/>
      <c r="S38" s="78">
        <f t="shared" si="4"/>
        <v>0</v>
      </c>
    </row>
    <row r="39" spans="1:19" s="66" customFormat="1" ht="56.25">
      <c r="A39" s="76" t="s">
        <v>89</v>
      </c>
      <c r="B39" s="77" t="s">
        <v>59</v>
      </c>
      <c r="C39" s="106">
        <f t="shared" si="5"/>
        <v>0</v>
      </c>
      <c r="D39" s="79"/>
      <c r="E39" s="79"/>
      <c r="F39" s="79"/>
      <c r="G39" s="78">
        <f>D39+E39+F39</f>
        <v>0</v>
      </c>
      <c r="H39" s="79"/>
      <c r="I39" s="79"/>
      <c r="J39" s="79"/>
      <c r="K39" s="78">
        <f>H39+I39+J39</f>
        <v>0</v>
      </c>
      <c r="L39" s="79"/>
      <c r="M39" s="79"/>
      <c r="N39" s="79"/>
      <c r="O39" s="78">
        <f>L39+M39+N39</f>
        <v>0</v>
      </c>
      <c r="P39" s="79"/>
      <c r="Q39" s="79"/>
      <c r="R39" s="79"/>
      <c r="S39" s="78">
        <f>P39+Q39+R39</f>
        <v>0</v>
      </c>
    </row>
    <row r="40" spans="1:19" s="66" customFormat="1" ht="37.5">
      <c r="A40" s="76" t="s">
        <v>90</v>
      </c>
      <c r="B40" s="77" t="s">
        <v>61</v>
      </c>
      <c r="C40" s="106">
        <f t="shared" si="5"/>
        <v>0</v>
      </c>
      <c r="D40" s="79"/>
      <c r="E40" s="79"/>
      <c r="F40" s="79"/>
      <c r="G40" s="78">
        <f t="shared" si="1"/>
        <v>0</v>
      </c>
      <c r="H40" s="79"/>
      <c r="I40" s="79"/>
      <c r="J40" s="79"/>
      <c r="K40" s="78">
        <f t="shared" si="2"/>
        <v>0</v>
      </c>
      <c r="L40" s="79"/>
      <c r="M40" s="79"/>
      <c r="N40" s="79"/>
      <c r="O40" s="78">
        <f t="shared" si="3"/>
        <v>0</v>
      </c>
      <c r="P40" s="79"/>
      <c r="Q40" s="79"/>
      <c r="R40" s="79"/>
      <c r="S40" s="78">
        <f t="shared" si="4"/>
        <v>0</v>
      </c>
    </row>
    <row r="41" spans="1:19" s="66" customFormat="1" ht="18.75">
      <c r="A41" s="76" t="s">
        <v>91</v>
      </c>
      <c r="B41" s="77" t="s">
        <v>62</v>
      </c>
      <c r="C41" s="106">
        <f t="shared" si="5"/>
        <v>0</v>
      </c>
      <c r="D41" s="79"/>
      <c r="E41" s="79"/>
      <c r="F41" s="79"/>
      <c r="G41" s="78">
        <f t="shared" si="1"/>
        <v>0</v>
      </c>
      <c r="H41" s="79"/>
      <c r="I41" s="79"/>
      <c r="J41" s="79"/>
      <c r="K41" s="78">
        <f t="shared" si="2"/>
        <v>0</v>
      </c>
      <c r="L41" s="79"/>
      <c r="M41" s="79"/>
      <c r="N41" s="79"/>
      <c r="O41" s="78">
        <f t="shared" si="3"/>
        <v>0</v>
      </c>
      <c r="P41" s="79"/>
      <c r="Q41" s="79"/>
      <c r="R41" s="79"/>
      <c r="S41" s="78">
        <f t="shared" si="4"/>
        <v>0</v>
      </c>
    </row>
    <row r="42" spans="1:19" s="66" customFormat="1" ht="18.75">
      <c r="A42" s="76" t="s">
        <v>96</v>
      </c>
      <c r="B42" s="77" t="s">
        <v>97</v>
      </c>
      <c r="C42" s="106">
        <f t="shared" si="5"/>
        <v>0</v>
      </c>
      <c r="D42" s="79"/>
      <c r="E42" s="79"/>
      <c r="F42" s="79"/>
      <c r="G42" s="78"/>
      <c r="H42" s="79"/>
      <c r="I42" s="79"/>
      <c r="J42" s="79"/>
      <c r="K42" s="78"/>
      <c r="L42" s="79"/>
      <c r="M42" s="79"/>
      <c r="N42" s="79"/>
      <c r="O42" s="78"/>
      <c r="P42" s="79"/>
      <c r="Q42" s="79"/>
      <c r="R42" s="79"/>
      <c r="S42" s="78"/>
    </row>
    <row r="43" spans="1:19" s="80" customFormat="1" ht="18.75">
      <c r="A43" s="74" t="s">
        <v>92</v>
      </c>
      <c r="B43" s="81" t="s">
        <v>31</v>
      </c>
      <c r="C43" s="82">
        <f aca="true" t="shared" si="6" ref="C43:S43">SUM(C14,C19,C27,C28,C30,C32,C35,C37)</f>
        <v>8538.599999999999</v>
      </c>
      <c r="D43" s="82">
        <f t="shared" si="6"/>
        <v>624.76</v>
      </c>
      <c r="E43" s="82">
        <f t="shared" si="6"/>
        <v>468.57</v>
      </c>
      <c r="F43" s="82">
        <f t="shared" si="6"/>
        <v>468.57</v>
      </c>
      <c r="G43" s="82">
        <f t="shared" si="6"/>
        <v>1561.8999999999996</v>
      </c>
      <c r="H43" s="82">
        <f t="shared" si="6"/>
        <v>1512.01</v>
      </c>
      <c r="I43" s="82">
        <f t="shared" si="6"/>
        <v>0</v>
      </c>
      <c r="J43" s="82">
        <f t="shared" si="6"/>
        <v>562.29</v>
      </c>
      <c r="K43" s="82">
        <f t="shared" si="6"/>
        <v>2074.3</v>
      </c>
      <c r="L43" s="82">
        <f t="shared" si="6"/>
        <v>749.72</v>
      </c>
      <c r="M43" s="82">
        <f t="shared" si="6"/>
        <v>562.29</v>
      </c>
      <c r="N43" s="82">
        <f t="shared" si="6"/>
        <v>562.2900000000001</v>
      </c>
      <c r="O43" s="82">
        <f t="shared" si="6"/>
        <v>1874.3</v>
      </c>
      <c r="P43" s="82">
        <f t="shared" si="6"/>
        <v>1221.81</v>
      </c>
      <c r="Q43" s="82">
        <f t="shared" si="6"/>
        <v>1003.1400000000001</v>
      </c>
      <c r="R43" s="82">
        <f t="shared" si="6"/>
        <v>803.1500000000001</v>
      </c>
      <c r="S43" s="82">
        <f t="shared" si="6"/>
        <v>3028.1</v>
      </c>
    </row>
    <row r="44" spans="1:11" s="66" customFormat="1" ht="20.25" customHeight="1">
      <c r="A44" s="84"/>
      <c r="B44" s="85"/>
      <c r="C44" s="390" t="s">
        <v>52</v>
      </c>
      <c r="D44" s="390"/>
      <c r="E44" s="390"/>
      <c r="F44" s="390"/>
      <c r="G44" s="390"/>
      <c r="H44" s="390"/>
      <c r="I44" s="390"/>
      <c r="J44" s="86"/>
      <c r="K44" s="86"/>
    </row>
    <row r="45" spans="1:11" s="66" customFormat="1" ht="23.25" customHeight="1">
      <c r="A45" s="84"/>
      <c r="B45" s="85"/>
      <c r="C45" s="388" t="s">
        <v>53</v>
      </c>
      <c r="D45" s="388"/>
      <c r="E45" s="388"/>
      <c r="F45" s="388"/>
      <c r="G45" s="388"/>
      <c r="H45" s="388"/>
      <c r="I45" s="388"/>
      <c r="J45" s="388"/>
      <c r="K45" s="388"/>
    </row>
    <row r="46" spans="1:110" ht="22.5" customHeight="1">
      <c r="A46" s="88" t="s">
        <v>98</v>
      </c>
      <c r="C46" s="55"/>
      <c r="D46" s="55"/>
      <c r="E46" s="55" t="s">
        <v>100</v>
      </c>
      <c r="F46" s="55"/>
      <c r="G46" s="140" t="s">
        <v>253</v>
      </c>
      <c r="H46" s="55"/>
      <c r="I46" s="55"/>
      <c r="J46" s="55"/>
      <c r="K46" s="55"/>
      <c r="L46" s="55"/>
      <c r="M46" s="55"/>
      <c r="N46" s="55"/>
      <c r="O46" s="55"/>
      <c r="AS46" s="377"/>
      <c r="AT46" s="377"/>
      <c r="AU46" s="377"/>
      <c r="AV46" s="377"/>
      <c r="AW46" s="377"/>
      <c r="AX46" s="377"/>
      <c r="AY46" s="377"/>
      <c r="AZ46" s="377"/>
      <c r="BA46" s="377"/>
      <c r="BB46" s="377"/>
      <c r="BC46" s="377"/>
      <c r="BD46" s="377"/>
      <c r="BE46" s="377"/>
      <c r="BF46" s="377"/>
      <c r="BG46" s="377"/>
      <c r="BH46" s="377"/>
      <c r="BI46" s="377"/>
      <c r="BJ46" s="377"/>
      <c r="BK46" s="377"/>
      <c r="BL46" s="377"/>
      <c r="BM46" s="377"/>
      <c r="BN46" s="377"/>
      <c r="BO46" s="377"/>
      <c r="BP46" s="377"/>
      <c r="BQ46" s="377"/>
      <c r="BR46" s="377"/>
      <c r="BS46" s="377"/>
      <c r="BT46" s="377"/>
      <c r="BU46" s="377"/>
      <c r="BV46" s="377"/>
      <c r="BW46" s="377"/>
      <c r="BX46" s="377"/>
      <c r="BY46" s="377"/>
      <c r="BZ46" s="377"/>
      <c r="CA46" s="377"/>
      <c r="CB46" s="377"/>
      <c r="CC46" s="377"/>
      <c r="CD46" s="377"/>
      <c r="CE46" s="377"/>
      <c r="CF46" s="377"/>
      <c r="CG46" s="377"/>
      <c r="CH46" s="377"/>
      <c r="CI46" s="377"/>
      <c r="CJ46" s="377"/>
      <c r="CK46" s="377"/>
      <c r="CL46" s="377"/>
      <c r="CM46" s="377"/>
      <c r="CN46" s="377"/>
      <c r="CO46" s="377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5"/>
      <c r="DF46" s="115"/>
    </row>
    <row r="47" spans="3:108" ht="24" customHeight="1">
      <c r="C47" s="55"/>
      <c r="D47" s="55"/>
      <c r="E47" s="2" t="s">
        <v>0</v>
      </c>
      <c r="F47" s="87"/>
      <c r="G47" s="383" t="s">
        <v>1</v>
      </c>
      <c r="H47" s="383"/>
      <c r="I47" s="383"/>
      <c r="J47" s="55"/>
      <c r="K47" s="55"/>
      <c r="L47" s="55"/>
      <c r="M47" s="55"/>
      <c r="N47" s="55"/>
      <c r="O47" s="55"/>
      <c r="AS47" s="381"/>
      <c r="AT47" s="381"/>
      <c r="AU47" s="381"/>
      <c r="AV47" s="381"/>
      <c r="AW47" s="381"/>
      <c r="AX47" s="381"/>
      <c r="AY47" s="381"/>
      <c r="AZ47" s="381"/>
      <c r="BA47" s="381"/>
      <c r="BB47" s="381"/>
      <c r="BC47" s="381"/>
      <c r="BD47" s="381"/>
      <c r="BE47" s="381"/>
      <c r="BF47" s="381"/>
      <c r="BG47" s="381"/>
      <c r="BH47" s="381"/>
      <c r="BI47" s="381"/>
      <c r="BJ47" s="381"/>
      <c r="BK47" s="381"/>
      <c r="BL47" s="381"/>
      <c r="BM47" s="381"/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  <c r="CO47" s="381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</row>
    <row r="48" spans="1:108" ht="22.5" customHeight="1">
      <c r="A48" s="88" t="s">
        <v>99</v>
      </c>
      <c r="B48" s="55"/>
      <c r="D48" s="55"/>
      <c r="E48" s="55" t="s">
        <v>100</v>
      </c>
      <c r="F48" s="55"/>
      <c r="G48" s="140" t="s">
        <v>113</v>
      </c>
      <c r="H48" s="55"/>
      <c r="I48" s="55"/>
      <c r="J48" s="55"/>
      <c r="K48" s="55"/>
      <c r="L48" s="55"/>
      <c r="M48" s="55"/>
      <c r="N48" s="55"/>
      <c r="O48" s="55"/>
      <c r="AS48" s="377"/>
      <c r="AT48" s="377"/>
      <c r="AU48" s="377"/>
      <c r="AV48" s="377"/>
      <c r="AW48" s="377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377"/>
      <c r="BK48" s="377"/>
      <c r="BL48" s="377"/>
      <c r="BM48" s="377"/>
      <c r="BN48" s="377"/>
      <c r="BO48" s="377"/>
      <c r="BP48" s="377"/>
      <c r="BQ48" s="377"/>
      <c r="BR48" s="377"/>
      <c r="BS48" s="377"/>
      <c r="BT48" s="377"/>
      <c r="BU48" s="377"/>
      <c r="BV48" s="377"/>
      <c r="BW48" s="377"/>
      <c r="BX48" s="377"/>
      <c r="BY48" s="377"/>
      <c r="BZ48" s="377"/>
      <c r="CA48" s="377"/>
      <c r="CB48" s="377"/>
      <c r="CC48" s="377"/>
      <c r="CD48" s="377"/>
      <c r="CE48" s="377"/>
      <c r="CF48" s="377"/>
      <c r="CG48" s="377"/>
      <c r="CH48" s="377"/>
      <c r="CI48" s="377"/>
      <c r="CJ48" s="377"/>
      <c r="CK48" s="377"/>
      <c r="CL48" s="377"/>
      <c r="CM48" s="377"/>
      <c r="CN48" s="377"/>
      <c r="CO48" s="377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</row>
    <row r="49" spans="3:108" ht="29.25" customHeight="1">
      <c r="C49" s="55"/>
      <c r="D49" s="55"/>
      <c r="E49" s="2" t="s">
        <v>0</v>
      </c>
      <c r="F49" s="87"/>
      <c r="G49" s="383" t="s">
        <v>1</v>
      </c>
      <c r="H49" s="383"/>
      <c r="I49" s="383"/>
      <c r="J49" s="55"/>
      <c r="K49" s="55"/>
      <c r="L49" s="55"/>
      <c r="M49" s="55"/>
      <c r="N49" s="55"/>
      <c r="O49" s="55"/>
      <c r="AS49" s="381"/>
      <c r="AT49" s="381"/>
      <c r="AU49" s="381"/>
      <c r="AV49" s="381"/>
      <c r="AW49" s="381"/>
      <c r="AX49" s="381"/>
      <c r="AY49" s="381"/>
      <c r="AZ49" s="381"/>
      <c r="BA49" s="381"/>
      <c r="BB49" s="381"/>
      <c r="BC49" s="381"/>
      <c r="BD49" s="381"/>
      <c r="BE49" s="381"/>
      <c r="BF49" s="381"/>
      <c r="BG49" s="381"/>
      <c r="BH49" s="381"/>
      <c r="BI49" s="381"/>
      <c r="BJ49" s="381"/>
      <c r="BK49" s="381"/>
      <c r="BL49" s="381"/>
      <c r="BM49" s="381"/>
      <c r="BN49" s="381"/>
      <c r="BO49" s="381"/>
      <c r="BP49" s="381"/>
      <c r="BQ49" s="381"/>
      <c r="BR49" s="381"/>
      <c r="BS49" s="381"/>
      <c r="BT49" s="381"/>
      <c r="BU49" s="381"/>
      <c r="BV49" s="381"/>
      <c r="BW49" s="381"/>
      <c r="BX49" s="381"/>
      <c r="BY49" s="381"/>
      <c r="BZ49" s="381"/>
      <c r="CA49" s="381"/>
      <c r="CB49" s="381"/>
      <c r="CC49" s="381"/>
      <c r="CD49" s="381"/>
      <c r="CE49" s="381"/>
      <c r="CF49" s="381"/>
      <c r="CG49" s="381"/>
      <c r="CH49" s="381"/>
      <c r="CI49" s="381"/>
      <c r="CJ49" s="381"/>
      <c r="CK49" s="381"/>
      <c r="CL49" s="381"/>
      <c r="CM49" s="381"/>
      <c r="CN49" s="381"/>
      <c r="CO49" s="381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</row>
    <row r="50" spans="1:106" ht="18.75">
      <c r="A50" s="382" t="s">
        <v>11</v>
      </c>
      <c r="B50" s="382"/>
      <c r="C50" s="382"/>
      <c r="D50" s="382"/>
      <c r="E50" s="3"/>
      <c r="F50" s="87"/>
      <c r="G50" s="392" t="s">
        <v>113</v>
      </c>
      <c r="H50" s="392"/>
      <c r="O50" s="5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</row>
    <row r="51" spans="1:106" ht="18.75" customHeight="1">
      <c r="A51" s="389" t="s">
        <v>115</v>
      </c>
      <c r="B51" s="382"/>
      <c r="C51" s="1"/>
      <c r="D51" s="2"/>
      <c r="E51" s="2" t="s">
        <v>0</v>
      </c>
      <c r="F51" s="87"/>
      <c r="G51" s="391" t="s">
        <v>1</v>
      </c>
      <c r="H51" s="391"/>
      <c r="I51" s="391"/>
      <c r="O51" s="5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</row>
    <row r="52" spans="3:15" ht="18.75">
      <c r="C52" s="1"/>
      <c r="D52" s="1"/>
      <c r="E52" s="1"/>
      <c r="F52" s="2"/>
      <c r="G52" s="87"/>
      <c r="H52" s="2"/>
      <c r="I52" s="87"/>
      <c r="J52" s="383"/>
      <c r="K52" s="383"/>
      <c r="L52" s="55"/>
      <c r="M52" s="55"/>
      <c r="N52" s="55"/>
      <c r="O52" s="55"/>
    </row>
    <row r="53" spans="3:15" ht="18.75">
      <c r="C53" s="1"/>
      <c r="D53" s="1"/>
      <c r="E53" s="1"/>
      <c r="F53" s="2"/>
      <c r="G53" s="87"/>
      <c r="H53" s="2"/>
      <c r="I53" s="87"/>
      <c r="J53" s="2"/>
      <c r="K53" s="2"/>
      <c r="L53" s="55"/>
      <c r="M53" s="55"/>
      <c r="N53" s="55"/>
      <c r="O53" s="55"/>
    </row>
    <row r="54" spans="3:15" ht="18.75">
      <c r="C54" s="382"/>
      <c r="D54" s="382"/>
      <c r="E54" s="382"/>
      <c r="F54" s="382"/>
      <c r="G54" s="87"/>
      <c r="H54" s="4"/>
      <c r="I54" s="113"/>
      <c r="J54" s="4"/>
      <c r="K54" s="4"/>
      <c r="L54" s="55"/>
      <c r="M54" s="55"/>
      <c r="N54" s="55"/>
      <c r="O54" s="55"/>
    </row>
    <row r="55" spans="3:15" ht="18.75">
      <c r="C55" s="382"/>
      <c r="D55" s="382"/>
      <c r="E55" s="1"/>
      <c r="F55" s="2"/>
      <c r="G55" s="87"/>
      <c r="H55" s="2"/>
      <c r="I55" s="87"/>
      <c r="J55" s="383"/>
      <c r="K55" s="383"/>
      <c r="L55" s="55"/>
      <c r="M55" s="55"/>
      <c r="N55" s="55"/>
      <c r="O55" s="55"/>
    </row>
    <row r="56" spans="3:15" ht="18.75">
      <c r="C56" s="89"/>
      <c r="D56" s="89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3:15" ht="18.75">
      <c r="C57" s="89"/>
      <c r="D57" s="89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3:15" ht="18.75"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3:15" ht="18.75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3:15" ht="18.75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</sheetData>
  <sheetProtection/>
  <protectedRanges>
    <protectedRange password="CE28" sqref="L1:L2 A1:I2" name="Диапазон9"/>
    <protectedRange password="CE28" sqref="C43:S43" name="Диапазон7"/>
    <protectedRange password="CE28" sqref="D40:S42" name="Диапазон6"/>
    <protectedRange password="CE28" sqref="D30:S30 D32:S36" name="Диапазон5"/>
    <protectedRange password="CE28" sqref="D20:S28" name="Диапазон4"/>
    <protectedRange password="CE28" sqref="D20:S28" name="Диапазон3"/>
    <protectedRange password="CE28" sqref="D20:S28" name="Диапазон2"/>
    <protectedRange password="CE28" sqref="C10:S12 D14:S18" name="Диапазон1"/>
    <protectedRange password="CE28" sqref="A46:A49" name="Диапазон8_2"/>
  </protectedRanges>
  <mergeCells count="28">
    <mergeCell ref="G50:H50"/>
    <mergeCell ref="A10:A12"/>
    <mergeCell ref="B10:B12"/>
    <mergeCell ref="C10:K11"/>
    <mergeCell ref="G49:I49"/>
    <mergeCell ref="G47:I47"/>
    <mergeCell ref="C55:D55"/>
    <mergeCell ref="J55:K55"/>
    <mergeCell ref="L10:S11"/>
    <mergeCell ref="C45:K45"/>
    <mergeCell ref="A50:D50"/>
    <mergeCell ref="A51:B51"/>
    <mergeCell ref="J52:K52"/>
    <mergeCell ref="C54:F54"/>
    <mergeCell ref="C44:I44"/>
    <mergeCell ref="G51:I51"/>
    <mergeCell ref="AS49:BL49"/>
    <mergeCell ref="BM49:CO49"/>
    <mergeCell ref="AS46:CO46"/>
    <mergeCell ref="AS47:BL47"/>
    <mergeCell ref="BM47:CO47"/>
    <mergeCell ref="J1:S1"/>
    <mergeCell ref="J2:S2"/>
    <mergeCell ref="J3:S3"/>
    <mergeCell ref="AS48:CO48"/>
    <mergeCell ref="C9:K9"/>
    <mergeCell ref="C8:K8"/>
    <mergeCell ref="O4:S4"/>
  </mergeCells>
  <printOptions/>
  <pageMargins left="0" right="0" top="0" bottom="0" header="0.18" footer="0.19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tabColor indexed="13"/>
  </sheetPr>
  <dimension ref="A1:DF60"/>
  <sheetViews>
    <sheetView view="pageBreakPreview" zoomScale="80" zoomScaleNormal="75" zoomScaleSheetLayoutView="80" workbookViewId="0" topLeftCell="J1">
      <selection activeCell="O5" sqref="O5"/>
    </sheetView>
  </sheetViews>
  <sheetFormatPr defaultColWidth="9.00390625" defaultRowHeight="12.75"/>
  <cols>
    <col min="1" max="1" width="8.75390625" style="88" customWidth="1"/>
    <col min="2" max="2" width="59.875" style="88" customWidth="1"/>
    <col min="3" max="3" width="11.375" style="88" customWidth="1"/>
    <col min="4" max="8" width="13.25390625" style="88" customWidth="1"/>
    <col min="9" max="15" width="13.25390625" style="90" customWidth="1"/>
    <col min="16" max="19" width="13.25390625" style="55" customWidth="1"/>
    <col min="20" max="16384" width="9.125" style="55" customWidth="1"/>
  </cols>
  <sheetData>
    <row r="1" spans="1:22" s="122" customFormat="1" ht="15.75">
      <c r="A1" s="117"/>
      <c r="B1" s="118"/>
      <c r="C1" s="119"/>
      <c r="D1" s="119"/>
      <c r="E1" s="119"/>
      <c r="F1" s="119"/>
      <c r="G1" s="120"/>
      <c r="H1" s="119"/>
      <c r="I1" s="121"/>
      <c r="J1" s="375" t="s">
        <v>55</v>
      </c>
      <c r="K1" s="375"/>
      <c r="L1" s="375"/>
      <c r="M1" s="375"/>
      <c r="N1" s="375"/>
      <c r="O1" s="375"/>
      <c r="P1" s="375"/>
      <c r="Q1" s="375"/>
      <c r="R1" s="375"/>
      <c r="S1" s="375"/>
      <c r="T1" s="120"/>
      <c r="U1" s="120"/>
      <c r="V1" s="120"/>
    </row>
    <row r="2" spans="1:19" s="122" customFormat="1" ht="15.75">
      <c r="A2" s="117"/>
      <c r="B2" s="123"/>
      <c r="C2" s="124"/>
      <c r="D2" s="124"/>
      <c r="E2" s="124"/>
      <c r="F2" s="124"/>
      <c r="G2" s="125"/>
      <c r="H2" s="124"/>
      <c r="I2" s="124"/>
      <c r="J2" s="376" t="s">
        <v>12</v>
      </c>
      <c r="K2" s="376"/>
      <c r="L2" s="376"/>
      <c r="M2" s="376"/>
      <c r="N2" s="376"/>
      <c r="O2" s="376"/>
      <c r="P2" s="376"/>
      <c r="Q2" s="376"/>
      <c r="R2" s="376"/>
      <c r="S2" s="376"/>
    </row>
    <row r="3" spans="1:19" s="122" customFormat="1" ht="15.75">
      <c r="A3" s="127"/>
      <c r="B3" s="127"/>
      <c r="C3" s="124"/>
      <c r="D3" s="124"/>
      <c r="E3" s="124"/>
      <c r="F3" s="124"/>
      <c r="G3" s="125"/>
      <c r="H3" s="124"/>
      <c r="I3" s="124"/>
      <c r="J3" s="376" t="s">
        <v>94</v>
      </c>
      <c r="K3" s="376"/>
      <c r="L3" s="376"/>
      <c r="M3" s="376"/>
      <c r="N3" s="376"/>
      <c r="O3" s="376"/>
      <c r="P3" s="376"/>
      <c r="Q3" s="376"/>
      <c r="R3" s="376"/>
      <c r="S3" s="376"/>
    </row>
    <row r="4" spans="1:19" s="122" customFormat="1" ht="15.75">
      <c r="A4" s="127"/>
      <c r="B4" s="127"/>
      <c r="C4" s="124"/>
      <c r="D4" s="124"/>
      <c r="E4" s="124"/>
      <c r="F4" s="124"/>
      <c r="G4" s="125"/>
      <c r="H4" s="124"/>
      <c r="I4" s="124"/>
      <c r="J4" s="126"/>
      <c r="K4" s="126"/>
      <c r="L4" s="126"/>
      <c r="M4" s="126"/>
      <c r="N4" s="126"/>
      <c r="O4" s="380" t="s">
        <v>272</v>
      </c>
      <c r="P4" s="380"/>
      <c r="Q4" s="380"/>
      <c r="R4" s="380"/>
      <c r="S4" s="380"/>
    </row>
    <row r="5" spans="1:26" s="122" customFormat="1" ht="15.75">
      <c r="A5" s="127"/>
      <c r="B5" s="127"/>
      <c r="C5" s="124" t="s">
        <v>33</v>
      </c>
      <c r="D5" s="124"/>
      <c r="E5" s="124"/>
      <c r="F5" s="124"/>
      <c r="G5" s="125"/>
      <c r="H5" s="124"/>
      <c r="I5" s="124"/>
      <c r="J5" s="124"/>
      <c r="K5" s="126"/>
      <c r="L5" s="124"/>
      <c r="M5" s="126"/>
      <c r="N5" s="126"/>
      <c r="O5" s="126"/>
      <c r="P5" s="126"/>
      <c r="Q5" s="126"/>
      <c r="R5" s="126"/>
      <c r="S5" s="126"/>
      <c r="T5" s="129"/>
      <c r="U5" s="129"/>
      <c r="V5" s="129"/>
      <c r="W5" s="129"/>
      <c r="X5" s="129"/>
      <c r="Y5" s="129"/>
      <c r="Z5" s="129"/>
    </row>
    <row r="6" spans="1:19" s="122" customFormat="1" ht="15.75">
      <c r="A6" s="127"/>
      <c r="B6" s="128"/>
      <c r="C6" s="120" t="s">
        <v>105</v>
      </c>
      <c r="D6" s="120"/>
      <c r="E6" s="131"/>
      <c r="F6" s="131"/>
      <c r="G6" s="131"/>
      <c r="H6" s="131"/>
      <c r="I6" s="131"/>
      <c r="J6" s="131"/>
      <c r="K6" s="131"/>
      <c r="L6" s="124"/>
      <c r="M6" s="126"/>
      <c r="N6" s="126"/>
      <c r="O6" s="126"/>
      <c r="P6" s="126"/>
      <c r="Q6" s="126"/>
      <c r="R6" s="126"/>
      <c r="S6" s="126"/>
    </row>
    <row r="7" spans="1:19" s="122" customFormat="1" ht="15.75">
      <c r="A7" s="127"/>
      <c r="B7" s="128"/>
      <c r="C7" s="130"/>
      <c r="D7" s="130"/>
      <c r="E7" s="121"/>
      <c r="F7" s="121"/>
      <c r="G7" s="121"/>
      <c r="H7" s="121"/>
      <c r="I7" s="121"/>
      <c r="J7" s="121"/>
      <c r="K7" s="121"/>
      <c r="L7" s="124"/>
      <c r="M7" s="126"/>
      <c r="N7" s="126"/>
      <c r="O7" s="126"/>
      <c r="P7" s="126"/>
      <c r="Q7" s="126"/>
      <c r="R7" s="126"/>
      <c r="S7" s="126"/>
    </row>
    <row r="8" spans="1:19" s="122" customFormat="1" ht="15.75">
      <c r="A8" s="127"/>
      <c r="B8" s="128"/>
      <c r="C8" s="379" t="s">
        <v>112</v>
      </c>
      <c r="D8" s="379"/>
      <c r="E8" s="379"/>
      <c r="F8" s="379"/>
      <c r="G8" s="379"/>
      <c r="H8" s="379"/>
      <c r="I8" s="379"/>
      <c r="J8" s="379"/>
      <c r="K8" s="379"/>
      <c r="L8" s="124"/>
      <c r="M8" s="126"/>
      <c r="N8" s="126"/>
      <c r="O8" s="126"/>
      <c r="P8" s="126"/>
      <c r="Q8" s="126"/>
      <c r="R8" s="126"/>
      <c r="S8" s="126"/>
    </row>
    <row r="9" spans="1:19" s="122" customFormat="1" ht="15.75">
      <c r="A9" s="127"/>
      <c r="B9" s="128"/>
      <c r="C9" s="378" t="s">
        <v>13</v>
      </c>
      <c r="D9" s="378"/>
      <c r="E9" s="378"/>
      <c r="F9" s="378"/>
      <c r="G9" s="378"/>
      <c r="H9" s="378"/>
      <c r="I9" s="378"/>
      <c r="J9" s="378"/>
      <c r="K9" s="378"/>
      <c r="L9" s="124"/>
      <c r="M9" s="126"/>
      <c r="N9" s="126"/>
      <c r="O9" s="126"/>
      <c r="P9" s="126"/>
      <c r="Q9" s="126"/>
      <c r="R9" s="126"/>
      <c r="S9" s="126"/>
    </row>
    <row r="10" spans="1:19" ht="19.5" customHeight="1">
      <c r="A10" s="393" t="s">
        <v>14</v>
      </c>
      <c r="B10" s="396" t="s">
        <v>2</v>
      </c>
      <c r="C10" s="399" t="s">
        <v>252</v>
      </c>
      <c r="D10" s="384"/>
      <c r="E10" s="384"/>
      <c r="F10" s="384"/>
      <c r="G10" s="384"/>
      <c r="H10" s="384"/>
      <c r="I10" s="384"/>
      <c r="J10" s="384"/>
      <c r="K10" s="384"/>
      <c r="L10" s="384" t="s">
        <v>34</v>
      </c>
      <c r="M10" s="384"/>
      <c r="N10" s="384"/>
      <c r="O10" s="384"/>
      <c r="P10" s="384"/>
      <c r="Q10" s="384"/>
      <c r="R10" s="384"/>
      <c r="S10" s="385"/>
    </row>
    <row r="11" spans="1:19" ht="19.5" customHeight="1">
      <c r="A11" s="394"/>
      <c r="B11" s="397"/>
      <c r="C11" s="400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7"/>
    </row>
    <row r="12" spans="1:19" ht="19.5" customHeight="1">
      <c r="A12" s="395"/>
      <c r="B12" s="398"/>
      <c r="C12" s="56" t="s">
        <v>35</v>
      </c>
      <c r="D12" s="57" t="s">
        <v>36</v>
      </c>
      <c r="E12" s="57" t="s">
        <v>37</v>
      </c>
      <c r="F12" s="57" t="s">
        <v>38</v>
      </c>
      <c r="G12" s="56" t="s">
        <v>39</v>
      </c>
      <c r="H12" s="57" t="s">
        <v>40</v>
      </c>
      <c r="I12" s="57" t="s">
        <v>41</v>
      </c>
      <c r="J12" s="57" t="s">
        <v>42</v>
      </c>
      <c r="K12" s="56" t="s">
        <v>43</v>
      </c>
      <c r="L12" s="57" t="s">
        <v>44</v>
      </c>
      <c r="M12" s="57" t="s">
        <v>45</v>
      </c>
      <c r="N12" s="57" t="s">
        <v>46</v>
      </c>
      <c r="O12" s="56" t="s">
        <v>47</v>
      </c>
      <c r="P12" s="57" t="s">
        <v>48</v>
      </c>
      <c r="Q12" s="57" t="s">
        <v>49</v>
      </c>
      <c r="R12" s="57" t="s">
        <v>50</v>
      </c>
      <c r="S12" s="56" t="s">
        <v>51</v>
      </c>
    </row>
    <row r="13" spans="1:19" s="61" customFormat="1" ht="15.75">
      <c r="A13" s="58">
        <v>1</v>
      </c>
      <c r="B13" s="58">
        <v>2</v>
      </c>
      <c r="C13" s="59">
        <v>3</v>
      </c>
      <c r="D13" s="60">
        <v>4</v>
      </c>
      <c r="E13" s="59">
        <v>5</v>
      </c>
      <c r="F13" s="60">
        <v>6</v>
      </c>
      <c r="G13" s="59">
        <v>7</v>
      </c>
      <c r="H13" s="60">
        <v>8</v>
      </c>
      <c r="I13" s="59">
        <v>9</v>
      </c>
      <c r="J13" s="60">
        <v>10</v>
      </c>
      <c r="K13" s="59">
        <v>11</v>
      </c>
      <c r="L13" s="60">
        <v>12</v>
      </c>
      <c r="M13" s="59">
        <v>13</v>
      </c>
      <c r="N13" s="60">
        <v>14</v>
      </c>
      <c r="O13" s="59">
        <v>15</v>
      </c>
      <c r="P13" s="60">
        <v>16</v>
      </c>
      <c r="Q13" s="59">
        <v>17</v>
      </c>
      <c r="R13" s="60">
        <v>18</v>
      </c>
      <c r="S13" s="59">
        <v>19</v>
      </c>
    </row>
    <row r="14" spans="1:19" s="66" customFormat="1" ht="37.5" customHeight="1">
      <c r="A14" s="62">
        <v>1</v>
      </c>
      <c r="B14" s="63" t="s">
        <v>16</v>
      </c>
      <c r="C14" s="64">
        <f aca="true" t="shared" si="0" ref="C14:C31">G14+K14+O14+S14</f>
        <v>661.9</v>
      </c>
      <c r="D14" s="65">
        <f>SUM(D15:D18)</f>
        <v>25</v>
      </c>
      <c r="E14" s="65">
        <f>SUM(E15:E18)</f>
        <v>121</v>
      </c>
      <c r="F14" s="65">
        <f>SUM(F15:F18)</f>
        <v>81</v>
      </c>
      <c r="G14" s="64">
        <f aca="true" t="shared" si="1" ref="G14:G30">D14+E14+F14</f>
        <v>227</v>
      </c>
      <c r="H14" s="65">
        <f>SUM(H15:H18)</f>
        <v>174.8</v>
      </c>
      <c r="I14" s="65">
        <f>SUM(I15:I18)</f>
        <v>47</v>
      </c>
      <c r="J14" s="65">
        <f>SUM(J15:J18)</f>
        <v>0</v>
      </c>
      <c r="K14" s="64">
        <f aca="true" t="shared" si="2" ref="K14:K30">H14+I14+J14</f>
        <v>221.8</v>
      </c>
      <c r="L14" s="65">
        <f>SUM(L15:L18)</f>
        <v>0</v>
      </c>
      <c r="M14" s="65">
        <f>SUM(M15:M18)</f>
        <v>0</v>
      </c>
      <c r="N14" s="65">
        <f>SUM(N15:N18)</f>
        <v>13.5</v>
      </c>
      <c r="O14" s="64">
        <f aca="true" t="shared" si="3" ref="O14:O30">L14+M14+N14</f>
        <v>13.5</v>
      </c>
      <c r="P14" s="65">
        <f>SUM(P15:P18)</f>
        <v>40.3</v>
      </c>
      <c r="Q14" s="65">
        <f>SUM(Q15:Q18)</f>
        <v>79.2</v>
      </c>
      <c r="R14" s="65">
        <f>SUM(R15:R18)</f>
        <v>80.1</v>
      </c>
      <c r="S14" s="64">
        <f aca="true" t="shared" si="4" ref="S14:S30">P14+Q14+R14</f>
        <v>199.6</v>
      </c>
    </row>
    <row r="15" spans="1:26" s="66" customFormat="1" ht="18.75">
      <c r="A15" s="67" t="s">
        <v>17</v>
      </c>
      <c r="B15" s="68" t="s">
        <v>18</v>
      </c>
      <c r="C15" s="69">
        <f t="shared" si="0"/>
        <v>493</v>
      </c>
      <c r="D15" s="206">
        <v>20</v>
      </c>
      <c r="E15" s="206">
        <v>90</v>
      </c>
      <c r="F15" s="206">
        <v>60</v>
      </c>
      <c r="G15" s="69">
        <f t="shared" si="1"/>
        <v>170</v>
      </c>
      <c r="H15" s="208">
        <v>130</v>
      </c>
      <c r="I15" s="208">
        <v>35</v>
      </c>
      <c r="J15" s="208"/>
      <c r="K15" s="69">
        <f t="shared" si="2"/>
        <v>165</v>
      </c>
      <c r="L15" s="70"/>
      <c r="M15" s="70"/>
      <c r="N15" s="208">
        <v>10</v>
      </c>
      <c r="O15" s="69">
        <f t="shared" si="3"/>
        <v>10</v>
      </c>
      <c r="P15" s="208">
        <v>30</v>
      </c>
      <c r="Q15" s="208">
        <v>59</v>
      </c>
      <c r="R15" s="208">
        <v>59</v>
      </c>
      <c r="S15" s="69">
        <f t="shared" si="4"/>
        <v>148</v>
      </c>
      <c r="T15" s="71"/>
      <c r="U15" s="71"/>
      <c r="V15" s="71"/>
      <c r="W15" s="71"/>
      <c r="X15" s="71"/>
      <c r="Y15" s="71"/>
      <c r="Z15" s="71"/>
    </row>
    <row r="16" spans="1:26" s="66" customFormat="1" ht="18.75">
      <c r="A16" s="67" t="s">
        <v>19</v>
      </c>
      <c r="B16" s="68" t="s">
        <v>20</v>
      </c>
      <c r="C16" s="69">
        <f t="shared" si="0"/>
        <v>0.3</v>
      </c>
      <c r="D16" s="70"/>
      <c r="E16" s="70"/>
      <c r="F16" s="70"/>
      <c r="G16" s="69">
        <f t="shared" si="1"/>
        <v>0</v>
      </c>
      <c r="H16" s="208">
        <v>0.3</v>
      </c>
      <c r="I16" s="70"/>
      <c r="J16" s="70"/>
      <c r="K16" s="69">
        <f t="shared" si="2"/>
        <v>0.3</v>
      </c>
      <c r="L16" s="70"/>
      <c r="M16" s="70"/>
      <c r="N16" s="70"/>
      <c r="O16" s="69">
        <f t="shared" si="3"/>
        <v>0</v>
      </c>
      <c r="P16" s="70"/>
      <c r="Q16" s="70"/>
      <c r="R16" s="70"/>
      <c r="S16" s="69">
        <f t="shared" si="4"/>
        <v>0</v>
      </c>
      <c r="T16" s="71"/>
      <c r="U16" s="71"/>
      <c r="V16" s="71"/>
      <c r="W16" s="71"/>
      <c r="X16" s="71"/>
      <c r="Y16" s="71"/>
      <c r="Z16" s="71"/>
    </row>
    <row r="17" spans="1:19" s="66" customFormat="1" ht="56.25">
      <c r="A17" s="67"/>
      <c r="B17" s="68" t="s">
        <v>64</v>
      </c>
      <c r="C17" s="69">
        <f t="shared" si="0"/>
        <v>0</v>
      </c>
      <c r="D17" s="73"/>
      <c r="E17" s="73"/>
      <c r="F17" s="73"/>
      <c r="G17" s="69">
        <f t="shared" si="1"/>
        <v>0</v>
      </c>
      <c r="H17" s="73"/>
      <c r="I17" s="73"/>
      <c r="J17" s="73"/>
      <c r="K17" s="69">
        <f t="shared" si="2"/>
        <v>0</v>
      </c>
      <c r="L17" s="73"/>
      <c r="M17" s="73"/>
      <c r="N17" s="73"/>
      <c r="O17" s="69">
        <f t="shared" si="3"/>
        <v>0</v>
      </c>
      <c r="P17" s="73"/>
      <c r="Q17" s="73"/>
      <c r="R17" s="73"/>
      <c r="S17" s="69">
        <f t="shared" si="4"/>
        <v>0</v>
      </c>
    </row>
    <row r="18" spans="1:19" s="66" customFormat="1" ht="18.75">
      <c r="A18" s="67" t="s">
        <v>21</v>
      </c>
      <c r="B18" s="72" t="s">
        <v>22</v>
      </c>
      <c r="C18" s="69">
        <f t="shared" si="0"/>
        <v>168.6</v>
      </c>
      <c r="D18" s="73">
        <v>5</v>
      </c>
      <c r="E18" s="73">
        <v>31</v>
      </c>
      <c r="F18" s="206">
        <v>21</v>
      </c>
      <c r="G18" s="69">
        <f t="shared" si="1"/>
        <v>57</v>
      </c>
      <c r="H18" s="73">
        <v>44.5</v>
      </c>
      <c r="I18" s="73">
        <v>12</v>
      </c>
      <c r="J18" s="73"/>
      <c r="K18" s="69">
        <f t="shared" si="2"/>
        <v>56.5</v>
      </c>
      <c r="L18" s="73"/>
      <c r="M18" s="73"/>
      <c r="N18" s="73">
        <v>3.5</v>
      </c>
      <c r="O18" s="69">
        <f t="shared" si="3"/>
        <v>3.5</v>
      </c>
      <c r="P18" s="73">
        <v>10.3</v>
      </c>
      <c r="Q18" s="73">
        <v>20.2</v>
      </c>
      <c r="R18" s="73">
        <v>21.1</v>
      </c>
      <c r="S18" s="69">
        <f t="shared" si="4"/>
        <v>51.6</v>
      </c>
    </row>
    <row r="19" spans="1:19" s="66" customFormat="1" ht="18.75">
      <c r="A19" s="100" t="s">
        <v>75</v>
      </c>
      <c r="B19" s="101" t="s">
        <v>85</v>
      </c>
      <c r="C19" s="82">
        <f t="shared" si="0"/>
        <v>190.9</v>
      </c>
      <c r="D19" s="83">
        <f>SUM(D20,D21,D22)</f>
        <v>20.7</v>
      </c>
      <c r="E19" s="83">
        <f>SUM(E20,E21,E22)</f>
        <v>18.7</v>
      </c>
      <c r="F19" s="83">
        <f>SUM(F20,F21,F22)</f>
        <v>16</v>
      </c>
      <c r="G19" s="82">
        <f t="shared" si="1"/>
        <v>55.4</v>
      </c>
      <c r="H19" s="83">
        <f>SUM(H20,H21,H22)</f>
        <v>15.600000000000001</v>
      </c>
      <c r="I19" s="83">
        <f>SUM(I20,I21,I22)</f>
        <v>13.8</v>
      </c>
      <c r="J19" s="83">
        <f>SUM(J20,J21,J22)</f>
        <v>19.2</v>
      </c>
      <c r="K19" s="82">
        <f t="shared" si="2"/>
        <v>48.6</v>
      </c>
      <c r="L19" s="83">
        <f>SUM(L20,L21,L22)</f>
        <v>5.5</v>
      </c>
      <c r="M19" s="83">
        <f>SUM(M20,M21,M22)</f>
        <v>7</v>
      </c>
      <c r="N19" s="83">
        <f>SUM(N20,N21,N22)</f>
        <v>14.5</v>
      </c>
      <c r="O19" s="82">
        <f t="shared" si="3"/>
        <v>27</v>
      </c>
      <c r="P19" s="83">
        <f>SUM(P20,P21,P22)</f>
        <v>16.3</v>
      </c>
      <c r="Q19" s="83">
        <f>SUM(Q20,Q21,Q22)</f>
        <v>19.5</v>
      </c>
      <c r="R19" s="83">
        <f>SUM(R20,R21,R22)</f>
        <v>24.1</v>
      </c>
      <c r="S19" s="82">
        <f t="shared" si="4"/>
        <v>59.9</v>
      </c>
    </row>
    <row r="20" spans="1:19" s="66" customFormat="1" ht="18.75">
      <c r="A20" s="76" t="s">
        <v>79</v>
      </c>
      <c r="B20" s="102" t="s">
        <v>78</v>
      </c>
      <c r="C20" s="78">
        <f t="shared" si="0"/>
        <v>44.8</v>
      </c>
      <c r="D20" s="79">
        <v>3.9</v>
      </c>
      <c r="E20" s="79">
        <v>3.7</v>
      </c>
      <c r="F20" s="79">
        <v>3.7</v>
      </c>
      <c r="G20" s="78">
        <f t="shared" si="1"/>
        <v>11.3</v>
      </c>
      <c r="H20" s="79">
        <v>3.7</v>
      </c>
      <c r="I20" s="79">
        <v>3.7</v>
      </c>
      <c r="J20" s="79">
        <v>3.7</v>
      </c>
      <c r="K20" s="78">
        <f t="shared" si="2"/>
        <v>11.100000000000001</v>
      </c>
      <c r="L20" s="79">
        <v>3.7</v>
      </c>
      <c r="M20" s="79">
        <v>3.7</v>
      </c>
      <c r="N20" s="79">
        <v>3.7</v>
      </c>
      <c r="O20" s="78">
        <f t="shared" si="3"/>
        <v>11.100000000000001</v>
      </c>
      <c r="P20" s="79">
        <v>3.7</v>
      </c>
      <c r="Q20" s="79">
        <v>3.8</v>
      </c>
      <c r="R20" s="79">
        <v>3.8</v>
      </c>
      <c r="S20" s="78">
        <f t="shared" si="4"/>
        <v>11.3</v>
      </c>
    </row>
    <row r="21" spans="1:19" s="66" customFormat="1" ht="18.75">
      <c r="A21" s="76" t="s">
        <v>80</v>
      </c>
      <c r="B21" s="102" t="s">
        <v>10</v>
      </c>
      <c r="C21" s="78">
        <f t="shared" si="0"/>
        <v>10</v>
      </c>
      <c r="D21" s="79"/>
      <c r="E21" s="79"/>
      <c r="F21" s="79"/>
      <c r="G21" s="78">
        <f t="shared" si="1"/>
        <v>0</v>
      </c>
      <c r="H21" s="79"/>
      <c r="I21" s="79"/>
      <c r="J21" s="79">
        <v>10</v>
      </c>
      <c r="K21" s="78">
        <f t="shared" si="2"/>
        <v>10</v>
      </c>
      <c r="L21" s="79"/>
      <c r="M21" s="79"/>
      <c r="N21" s="79"/>
      <c r="O21" s="78">
        <f t="shared" si="3"/>
        <v>0</v>
      </c>
      <c r="P21" s="79"/>
      <c r="Q21" s="79"/>
      <c r="R21" s="79"/>
      <c r="S21" s="78">
        <f t="shared" si="4"/>
        <v>0</v>
      </c>
    </row>
    <row r="22" spans="1:19" s="66" customFormat="1" ht="18.75">
      <c r="A22" s="76" t="s">
        <v>81</v>
      </c>
      <c r="B22" s="102" t="s">
        <v>86</v>
      </c>
      <c r="C22" s="78">
        <f t="shared" si="0"/>
        <v>136.1</v>
      </c>
      <c r="D22" s="79">
        <v>16.8</v>
      </c>
      <c r="E22" s="79">
        <v>15</v>
      </c>
      <c r="F22" s="79">
        <v>12.3</v>
      </c>
      <c r="G22" s="78">
        <f t="shared" si="1"/>
        <v>44.1</v>
      </c>
      <c r="H22" s="79">
        <v>11.9</v>
      </c>
      <c r="I22" s="79">
        <v>10.1</v>
      </c>
      <c r="J22" s="79">
        <v>5.5</v>
      </c>
      <c r="K22" s="78">
        <f t="shared" si="2"/>
        <v>27.5</v>
      </c>
      <c r="L22" s="79">
        <v>1.8</v>
      </c>
      <c r="M22" s="79">
        <v>3.3</v>
      </c>
      <c r="N22" s="79">
        <v>10.8</v>
      </c>
      <c r="O22" s="78">
        <f t="shared" si="3"/>
        <v>15.9</v>
      </c>
      <c r="P22" s="79">
        <v>12.6</v>
      </c>
      <c r="Q22" s="79">
        <v>15.7</v>
      </c>
      <c r="R22" s="79">
        <v>20.3</v>
      </c>
      <c r="S22" s="78">
        <f t="shared" si="4"/>
        <v>48.599999999999994</v>
      </c>
    </row>
    <row r="23" spans="1:19" s="66" customFormat="1" ht="18.75">
      <c r="A23" s="76"/>
      <c r="B23" s="103" t="s">
        <v>3</v>
      </c>
      <c r="C23" s="78">
        <f t="shared" si="0"/>
        <v>0</v>
      </c>
      <c r="D23" s="79"/>
      <c r="E23" s="79"/>
      <c r="F23" s="79"/>
      <c r="G23" s="78">
        <f t="shared" si="1"/>
        <v>0</v>
      </c>
      <c r="H23" s="79"/>
      <c r="I23" s="79"/>
      <c r="J23" s="79"/>
      <c r="K23" s="78">
        <f t="shared" si="2"/>
        <v>0</v>
      </c>
      <c r="L23" s="79"/>
      <c r="M23" s="79"/>
      <c r="N23" s="79"/>
      <c r="O23" s="78">
        <f t="shared" si="3"/>
        <v>0</v>
      </c>
      <c r="P23" s="79"/>
      <c r="Q23" s="79"/>
      <c r="R23" s="79"/>
      <c r="S23" s="78">
        <f t="shared" si="4"/>
        <v>0</v>
      </c>
    </row>
    <row r="24" spans="1:19" s="66" customFormat="1" ht="18.75">
      <c r="A24" s="76" t="s">
        <v>82</v>
      </c>
      <c r="B24" s="103" t="s">
        <v>56</v>
      </c>
      <c r="C24" s="78">
        <f t="shared" si="0"/>
        <v>0</v>
      </c>
      <c r="D24" s="79"/>
      <c r="E24" s="79"/>
      <c r="F24" s="79"/>
      <c r="G24" s="78">
        <f t="shared" si="1"/>
        <v>0</v>
      </c>
      <c r="H24" s="79"/>
      <c r="I24" s="79"/>
      <c r="J24" s="79"/>
      <c r="K24" s="78">
        <f t="shared" si="2"/>
        <v>0</v>
      </c>
      <c r="L24" s="79"/>
      <c r="M24" s="79"/>
      <c r="N24" s="79"/>
      <c r="O24" s="78">
        <f t="shared" si="3"/>
        <v>0</v>
      </c>
      <c r="P24" s="79"/>
      <c r="Q24" s="79"/>
      <c r="R24" s="79"/>
      <c r="S24" s="78">
        <f t="shared" si="4"/>
        <v>0</v>
      </c>
    </row>
    <row r="25" spans="1:19" s="66" customFormat="1" ht="18.75">
      <c r="A25" s="76" t="s">
        <v>83</v>
      </c>
      <c r="B25" s="103" t="s">
        <v>57</v>
      </c>
      <c r="C25" s="78">
        <f t="shared" si="0"/>
        <v>134.1</v>
      </c>
      <c r="D25" s="79">
        <v>16.8</v>
      </c>
      <c r="E25" s="79">
        <v>15</v>
      </c>
      <c r="F25" s="79">
        <v>12.3</v>
      </c>
      <c r="G25" s="78">
        <f t="shared" si="1"/>
        <v>44.1</v>
      </c>
      <c r="H25" s="79">
        <v>11.9</v>
      </c>
      <c r="I25" s="79">
        <v>10.1</v>
      </c>
      <c r="J25" s="79">
        <v>5.5</v>
      </c>
      <c r="K25" s="78">
        <f t="shared" si="2"/>
        <v>27.5</v>
      </c>
      <c r="L25" s="79">
        <v>1.8</v>
      </c>
      <c r="M25" s="79">
        <v>1.3</v>
      </c>
      <c r="N25" s="79">
        <v>10.8</v>
      </c>
      <c r="O25" s="78">
        <f t="shared" si="3"/>
        <v>13.9</v>
      </c>
      <c r="P25" s="79">
        <v>12.6</v>
      </c>
      <c r="Q25" s="79">
        <v>15.7</v>
      </c>
      <c r="R25" s="79">
        <v>20.3</v>
      </c>
      <c r="S25" s="78">
        <f t="shared" si="4"/>
        <v>48.599999999999994</v>
      </c>
    </row>
    <row r="26" spans="1:19" s="66" customFormat="1" ht="37.5" customHeight="1">
      <c r="A26" s="76" t="s">
        <v>84</v>
      </c>
      <c r="B26" s="103" t="s">
        <v>58</v>
      </c>
      <c r="C26" s="78">
        <f t="shared" si="0"/>
        <v>0</v>
      </c>
      <c r="D26" s="79"/>
      <c r="E26" s="79"/>
      <c r="F26" s="79"/>
      <c r="G26" s="78">
        <f t="shared" si="1"/>
        <v>0</v>
      </c>
      <c r="H26" s="79"/>
      <c r="I26" s="79"/>
      <c r="J26" s="79"/>
      <c r="K26" s="78">
        <f t="shared" si="2"/>
        <v>0</v>
      </c>
      <c r="L26" s="79"/>
      <c r="M26" s="79"/>
      <c r="N26" s="79"/>
      <c r="O26" s="78">
        <f t="shared" si="3"/>
        <v>0</v>
      </c>
      <c r="P26" s="79"/>
      <c r="Q26" s="79"/>
      <c r="R26" s="79"/>
      <c r="S26" s="78">
        <f t="shared" si="4"/>
        <v>0</v>
      </c>
    </row>
    <row r="27" spans="1:19" s="66" customFormat="1" ht="37.5">
      <c r="A27" s="74" t="s">
        <v>76</v>
      </c>
      <c r="B27" s="75" t="s">
        <v>65</v>
      </c>
      <c r="C27" s="82">
        <f t="shared" si="0"/>
        <v>0</v>
      </c>
      <c r="D27" s="83"/>
      <c r="E27" s="83"/>
      <c r="F27" s="83"/>
      <c r="G27" s="82">
        <f t="shared" si="1"/>
        <v>0</v>
      </c>
      <c r="H27" s="83"/>
      <c r="I27" s="83"/>
      <c r="J27" s="83"/>
      <c r="K27" s="82">
        <f t="shared" si="2"/>
        <v>0</v>
      </c>
      <c r="L27" s="83"/>
      <c r="M27" s="83"/>
      <c r="N27" s="83"/>
      <c r="O27" s="82">
        <f t="shared" si="3"/>
        <v>0</v>
      </c>
      <c r="P27" s="83"/>
      <c r="Q27" s="83"/>
      <c r="R27" s="83"/>
      <c r="S27" s="82">
        <f t="shared" si="4"/>
        <v>0</v>
      </c>
    </row>
    <row r="28" spans="1:19" s="66" customFormat="1" ht="37.5">
      <c r="A28" s="74" t="s">
        <v>23</v>
      </c>
      <c r="B28" s="75" t="s">
        <v>66</v>
      </c>
      <c r="C28" s="82">
        <f t="shared" si="0"/>
        <v>29.200000000000003</v>
      </c>
      <c r="D28" s="83"/>
      <c r="E28" s="83">
        <v>9.8</v>
      </c>
      <c r="F28" s="83">
        <v>2.6</v>
      </c>
      <c r="G28" s="82">
        <f t="shared" si="1"/>
        <v>12.4</v>
      </c>
      <c r="H28" s="83">
        <v>2.6</v>
      </c>
      <c r="I28" s="83">
        <v>2.6</v>
      </c>
      <c r="J28" s="83">
        <v>3.7</v>
      </c>
      <c r="K28" s="82">
        <f t="shared" si="2"/>
        <v>8.9</v>
      </c>
      <c r="L28" s="83">
        <v>2.6</v>
      </c>
      <c r="M28" s="83">
        <v>2.6</v>
      </c>
      <c r="N28" s="83">
        <v>2.7</v>
      </c>
      <c r="O28" s="82">
        <f t="shared" si="3"/>
        <v>7.9</v>
      </c>
      <c r="P28" s="83"/>
      <c r="Q28" s="83"/>
      <c r="R28" s="83"/>
      <c r="S28" s="82">
        <f t="shared" si="4"/>
        <v>0</v>
      </c>
    </row>
    <row r="29" spans="1:19" s="66" customFormat="1" ht="18.75">
      <c r="A29" s="76" t="s">
        <v>24</v>
      </c>
      <c r="B29" s="77" t="s">
        <v>67</v>
      </c>
      <c r="C29" s="78">
        <f t="shared" si="0"/>
        <v>0</v>
      </c>
      <c r="D29" s="79"/>
      <c r="E29" s="79"/>
      <c r="F29" s="79"/>
      <c r="G29" s="78">
        <f t="shared" si="1"/>
        <v>0</v>
      </c>
      <c r="H29" s="79"/>
      <c r="I29" s="79"/>
      <c r="J29" s="79"/>
      <c r="K29" s="78">
        <f t="shared" si="2"/>
        <v>0</v>
      </c>
      <c r="L29" s="79"/>
      <c r="M29" s="79"/>
      <c r="N29" s="79"/>
      <c r="O29" s="78">
        <f t="shared" si="3"/>
        <v>0</v>
      </c>
      <c r="P29" s="79"/>
      <c r="Q29" s="79"/>
      <c r="R29" s="79"/>
      <c r="S29" s="78">
        <f t="shared" si="4"/>
        <v>0</v>
      </c>
    </row>
    <row r="30" spans="1:19" s="66" customFormat="1" ht="18.75">
      <c r="A30" s="74" t="s">
        <v>25</v>
      </c>
      <c r="B30" s="75" t="s">
        <v>68</v>
      </c>
      <c r="C30" s="82">
        <f t="shared" si="0"/>
        <v>44.6</v>
      </c>
      <c r="D30" s="83">
        <v>14.5</v>
      </c>
      <c r="E30" s="83">
        <v>3</v>
      </c>
      <c r="F30" s="83"/>
      <c r="G30" s="82">
        <f t="shared" si="1"/>
        <v>17.5</v>
      </c>
      <c r="H30" s="83"/>
      <c r="I30" s="83"/>
      <c r="J30" s="83">
        <v>18.7</v>
      </c>
      <c r="K30" s="82">
        <f t="shared" si="2"/>
        <v>18.7</v>
      </c>
      <c r="L30" s="83"/>
      <c r="M30" s="83"/>
      <c r="N30" s="83"/>
      <c r="O30" s="82">
        <f t="shared" si="3"/>
        <v>0</v>
      </c>
      <c r="P30" s="83"/>
      <c r="Q30" s="83"/>
      <c r="R30" s="83">
        <v>8.4</v>
      </c>
      <c r="S30" s="82">
        <f t="shared" si="4"/>
        <v>8.4</v>
      </c>
    </row>
    <row r="31" spans="1:19" s="66" customFormat="1" ht="18.75">
      <c r="A31" s="74" t="s">
        <v>77</v>
      </c>
      <c r="B31" s="75" t="s">
        <v>95</v>
      </c>
      <c r="C31" s="82">
        <f t="shared" si="0"/>
        <v>0</v>
      </c>
      <c r="D31" s="83"/>
      <c r="E31" s="83"/>
      <c r="F31" s="83"/>
      <c r="G31" s="82"/>
      <c r="H31" s="83"/>
      <c r="I31" s="83"/>
      <c r="J31" s="83"/>
      <c r="K31" s="82"/>
      <c r="L31" s="83"/>
      <c r="M31" s="83"/>
      <c r="N31" s="83"/>
      <c r="O31" s="82"/>
      <c r="P31" s="83"/>
      <c r="Q31" s="83"/>
      <c r="R31" s="83"/>
      <c r="S31" s="82"/>
    </row>
    <row r="32" spans="1:19" s="66" customFormat="1" ht="18.75">
      <c r="A32" s="74" t="s">
        <v>26</v>
      </c>
      <c r="B32" s="75" t="s">
        <v>69</v>
      </c>
      <c r="C32" s="105">
        <f>SUM(C33:C34)</f>
        <v>1.4000000000000001</v>
      </c>
      <c r="D32" s="83">
        <v>0.1</v>
      </c>
      <c r="E32" s="83"/>
      <c r="F32" s="83"/>
      <c r="G32" s="82">
        <f aca="true" t="shared" si="5" ref="G32:G42">D32+E32+F32</f>
        <v>0.1</v>
      </c>
      <c r="H32" s="83"/>
      <c r="I32" s="83"/>
      <c r="J32" s="83">
        <v>1.3</v>
      </c>
      <c r="K32" s="82">
        <f aca="true" t="shared" si="6" ref="K32:K42">H32+I32+J32</f>
        <v>1.3</v>
      </c>
      <c r="L32" s="83"/>
      <c r="M32" s="83"/>
      <c r="N32" s="83"/>
      <c r="O32" s="82">
        <f aca="true" t="shared" si="7" ref="O32:O42">L32+M32+N32</f>
        <v>0</v>
      </c>
      <c r="P32" s="83"/>
      <c r="Q32" s="83"/>
      <c r="R32" s="83"/>
      <c r="S32" s="82">
        <f aca="true" t="shared" si="8" ref="S32:S42">P32+Q32+R32</f>
        <v>0</v>
      </c>
    </row>
    <row r="33" spans="1:19" s="66" customFormat="1" ht="18.75">
      <c r="A33" s="76" t="s">
        <v>27</v>
      </c>
      <c r="B33" s="77" t="s">
        <v>70</v>
      </c>
      <c r="C33" s="106">
        <f>SUM(D33:H33)</f>
        <v>0</v>
      </c>
      <c r="D33" s="79"/>
      <c r="E33" s="79"/>
      <c r="F33" s="79"/>
      <c r="G33" s="78">
        <f t="shared" si="5"/>
        <v>0</v>
      </c>
      <c r="H33" s="79"/>
      <c r="I33" s="79"/>
      <c r="J33" s="79"/>
      <c r="K33" s="78">
        <f t="shared" si="6"/>
        <v>0</v>
      </c>
      <c r="L33" s="79"/>
      <c r="M33" s="79"/>
      <c r="N33" s="79"/>
      <c r="O33" s="78">
        <f t="shared" si="7"/>
        <v>0</v>
      </c>
      <c r="P33" s="79"/>
      <c r="Q33" s="79"/>
      <c r="R33" s="79"/>
      <c r="S33" s="78">
        <f t="shared" si="8"/>
        <v>0</v>
      </c>
    </row>
    <row r="34" spans="1:19" s="66" customFormat="1" ht="37.5">
      <c r="A34" s="76" t="s">
        <v>87</v>
      </c>
      <c r="B34" s="77" t="s">
        <v>60</v>
      </c>
      <c r="C34" s="78">
        <f>G34+K34+O34+S34</f>
        <v>1.4000000000000001</v>
      </c>
      <c r="D34" s="79">
        <v>0.1</v>
      </c>
      <c r="E34" s="79"/>
      <c r="F34" s="79"/>
      <c r="G34" s="78">
        <f t="shared" si="5"/>
        <v>0.1</v>
      </c>
      <c r="H34" s="79"/>
      <c r="I34" s="79"/>
      <c r="J34" s="79">
        <v>1.3</v>
      </c>
      <c r="K34" s="78">
        <f t="shared" si="6"/>
        <v>1.3</v>
      </c>
      <c r="L34" s="79"/>
      <c r="M34" s="79"/>
      <c r="N34" s="79"/>
      <c r="O34" s="78">
        <f t="shared" si="7"/>
        <v>0</v>
      </c>
      <c r="P34" s="79"/>
      <c r="Q34" s="79"/>
      <c r="R34" s="79"/>
      <c r="S34" s="78">
        <f t="shared" si="8"/>
        <v>0</v>
      </c>
    </row>
    <row r="35" spans="1:19" s="66" customFormat="1" ht="37.5">
      <c r="A35" s="74" t="s">
        <v>28</v>
      </c>
      <c r="B35" s="75" t="s">
        <v>71</v>
      </c>
      <c r="C35" s="105">
        <f>SUM(C36)</f>
        <v>0</v>
      </c>
      <c r="D35" s="83"/>
      <c r="E35" s="83"/>
      <c r="F35" s="83"/>
      <c r="G35" s="82">
        <f t="shared" si="5"/>
        <v>0</v>
      </c>
      <c r="H35" s="83"/>
      <c r="I35" s="83"/>
      <c r="J35" s="83"/>
      <c r="K35" s="82">
        <f t="shared" si="6"/>
        <v>0</v>
      </c>
      <c r="L35" s="83"/>
      <c r="M35" s="83"/>
      <c r="N35" s="83"/>
      <c r="O35" s="82">
        <f t="shared" si="7"/>
        <v>0</v>
      </c>
      <c r="P35" s="83"/>
      <c r="Q35" s="83"/>
      <c r="R35" s="83"/>
      <c r="S35" s="82">
        <f t="shared" si="8"/>
        <v>0</v>
      </c>
    </row>
    <row r="36" spans="1:19" s="66" customFormat="1" ht="56.25">
      <c r="A36" s="76" t="s">
        <v>29</v>
      </c>
      <c r="B36" s="77" t="s">
        <v>72</v>
      </c>
      <c r="C36" s="106">
        <f>SUM(D36:H36)</f>
        <v>0</v>
      </c>
      <c r="D36" s="79"/>
      <c r="E36" s="79"/>
      <c r="F36" s="79"/>
      <c r="G36" s="78">
        <f t="shared" si="5"/>
        <v>0</v>
      </c>
      <c r="H36" s="79"/>
      <c r="I36" s="79"/>
      <c r="J36" s="79"/>
      <c r="K36" s="78">
        <f t="shared" si="6"/>
        <v>0</v>
      </c>
      <c r="L36" s="79"/>
      <c r="M36" s="79"/>
      <c r="N36" s="79"/>
      <c r="O36" s="78">
        <f t="shared" si="7"/>
        <v>0</v>
      </c>
      <c r="P36" s="79"/>
      <c r="Q36" s="79"/>
      <c r="R36" s="79"/>
      <c r="S36" s="78">
        <f t="shared" si="8"/>
        <v>0</v>
      </c>
    </row>
    <row r="37" spans="1:19" s="66" customFormat="1" ht="37.5">
      <c r="A37" s="74" t="s">
        <v>30</v>
      </c>
      <c r="B37" s="75" t="s">
        <v>73</v>
      </c>
      <c r="C37" s="69">
        <f>SUM(G37,K37,O37,S37)</f>
        <v>547.7</v>
      </c>
      <c r="D37" s="83">
        <v>30</v>
      </c>
      <c r="E37" s="83">
        <v>30</v>
      </c>
      <c r="F37" s="83">
        <f>SUM(F38,F42)</f>
        <v>40.3</v>
      </c>
      <c r="G37" s="82">
        <f t="shared" si="5"/>
        <v>100.3</v>
      </c>
      <c r="H37" s="83">
        <v>30</v>
      </c>
      <c r="I37" s="83">
        <f>SUM(I38,I42)</f>
        <v>25</v>
      </c>
      <c r="J37" s="83">
        <f>SUM(J38,J42)</f>
        <v>336.6</v>
      </c>
      <c r="K37" s="82">
        <f t="shared" si="6"/>
        <v>391.6</v>
      </c>
      <c r="L37" s="83"/>
      <c r="M37" s="83"/>
      <c r="N37" s="83">
        <v>30</v>
      </c>
      <c r="O37" s="82">
        <f t="shared" si="7"/>
        <v>30</v>
      </c>
      <c r="P37" s="83">
        <f>SUM(P38,P42)</f>
        <v>25.8</v>
      </c>
      <c r="Q37" s="83"/>
      <c r="R37" s="83"/>
      <c r="S37" s="82">
        <f t="shared" si="8"/>
        <v>25.8</v>
      </c>
    </row>
    <row r="38" spans="1:19" s="66" customFormat="1" ht="18.75">
      <c r="A38" s="76" t="s">
        <v>88</v>
      </c>
      <c r="B38" s="77" t="s">
        <v>74</v>
      </c>
      <c r="C38" s="78">
        <f>G38+K38+O38+S38</f>
        <v>215.8</v>
      </c>
      <c r="D38" s="79">
        <v>30</v>
      </c>
      <c r="E38" s="79">
        <v>30</v>
      </c>
      <c r="F38" s="79">
        <v>25</v>
      </c>
      <c r="G38" s="78">
        <f t="shared" si="5"/>
        <v>85</v>
      </c>
      <c r="H38" s="79">
        <v>30</v>
      </c>
      <c r="I38" s="79">
        <v>25</v>
      </c>
      <c r="J38" s="79">
        <v>20</v>
      </c>
      <c r="K38" s="78">
        <f t="shared" si="6"/>
        <v>75</v>
      </c>
      <c r="L38" s="79"/>
      <c r="M38" s="79"/>
      <c r="N38" s="79">
        <v>30</v>
      </c>
      <c r="O38" s="78">
        <f t="shared" si="7"/>
        <v>30</v>
      </c>
      <c r="P38" s="79">
        <v>25.8</v>
      </c>
      <c r="Q38" s="79"/>
      <c r="R38" s="79"/>
      <c r="S38" s="78">
        <f t="shared" si="8"/>
        <v>25.8</v>
      </c>
    </row>
    <row r="39" spans="1:19" s="66" customFormat="1" ht="56.25">
      <c r="A39" s="76" t="s">
        <v>89</v>
      </c>
      <c r="B39" s="77" t="s">
        <v>59</v>
      </c>
      <c r="C39" s="106">
        <f>SUM(D39:H39)</f>
        <v>0</v>
      </c>
      <c r="D39" s="79"/>
      <c r="E39" s="79"/>
      <c r="F39" s="79"/>
      <c r="G39" s="78">
        <f t="shared" si="5"/>
        <v>0</v>
      </c>
      <c r="H39" s="79"/>
      <c r="I39" s="79"/>
      <c r="J39" s="79"/>
      <c r="K39" s="78">
        <f t="shared" si="6"/>
        <v>0</v>
      </c>
      <c r="L39" s="79"/>
      <c r="M39" s="79"/>
      <c r="N39" s="79"/>
      <c r="O39" s="78">
        <f t="shared" si="7"/>
        <v>0</v>
      </c>
      <c r="P39" s="79"/>
      <c r="Q39" s="79"/>
      <c r="R39" s="79"/>
      <c r="S39" s="78">
        <f t="shared" si="8"/>
        <v>0</v>
      </c>
    </row>
    <row r="40" spans="1:19" s="66" customFormat="1" ht="37.5">
      <c r="A40" s="76" t="s">
        <v>90</v>
      </c>
      <c r="B40" s="77" t="s">
        <v>61</v>
      </c>
      <c r="C40" s="106">
        <f>SUM(D40:H40)</f>
        <v>0</v>
      </c>
      <c r="D40" s="79"/>
      <c r="E40" s="79"/>
      <c r="F40" s="79"/>
      <c r="G40" s="78">
        <f t="shared" si="5"/>
        <v>0</v>
      </c>
      <c r="H40" s="79"/>
      <c r="I40" s="79"/>
      <c r="J40" s="79"/>
      <c r="K40" s="78">
        <f t="shared" si="6"/>
        <v>0</v>
      </c>
      <c r="L40" s="79"/>
      <c r="M40" s="79"/>
      <c r="N40" s="79"/>
      <c r="O40" s="78">
        <f t="shared" si="7"/>
        <v>0</v>
      </c>
      <c r="P40" s="79"/>
      <c r="Q40" s="79"/>
      <c r="R40" s="79"/>
      <c r="S40" s="78">
        <f t="shared" si="8"/>
        <v>0</v>
      </c>
    </row>
    <row r="41" spans="1:19" s="66" customFormat="1" ht="18.75">
      <c r="A41" s="76" t="s">
        <v>91</v>
      </c>
      <c r="B41" s="77" t="s">
        <v>62</v>
      </c>
      <c r="C41" s="106">
        <f>SUM(D41:H41)</f>
        <v>0</v>
      </c>
      <c r="D41" s="79"/>
      <c r="E41" s="79"/>
      <c r="F41" s="79"/>
      <c r="G41" s="78">
        <f t="shared" si="5"/>
        <v>0</v>
      </c>
      <c r="H41" s="79"/>
      <c r="I41" s="79"/>
      <c r="J41" s="79"/>
      <c r="K41" s="78">
        <f t="shared" si="6"/>
        <v>0</v>
      </c>
      <c r="L41" s="79"/>
      <c r="M41" s="79"/>
      <c r="N41" s="79"/>
      <c r="O41" s="78">
        <f t="shared" si="7"/>
        <v>0</v>
      </c>
      <c r="P41" s="79"/>
      <c r="Q41" s="79"/>
      <c r="R41" s="79"/>
      <c r="S41" s="78">
        <f t="shared" si="8"/>
        <v>0</v>
      </c>
    </row>
    <row r="42" spans="1:19" s="66" customFormat="1" ht="18.75">
      <c r="A42" s="76" t="s">
        <v>96</v>
      </c>
      <c r="B42" s="77" t="s">
        <v>97</v>
      </c>
      <c r="C42" s="78">
        <f>G42+K42+O42+S42</f>
        <v>331.90000000000003</v>
      </c>
      <c r="D42" s="79"/>
      <c r="E42" s="79"/>
      <c r="F42" s="79">
        <v>15.3</v>
      </c>
      <c r="G42" s="78">
        <f t="shared" si="5"/>
        <v>15.3</v>
      </c>
      <c r="H42" s="79"/>
      <c r="I42" s="79"/>
      <c r="J42" s="79">
        <v>316.6</v>
      </c>
      <c r="K42" s="78">
        <f t="shared" si="6"/>
        <v>316.6</v>
      </c>
      <c r="L42" s="79"/>
      <c r="M42" s="79"/>
      <c r="N42" s="79"/>
      <c r="O42" s="78">
        <f t="shared" si="7"/>
        <v>0</v>
      </c>
      <c r="P42" s="79"/>
      <c r="Q42" s="79"/>
      <c r="R42" s="79"/>
      <c r="S42" s="78">
        <f t="shared" si="8"/>
        <v>0</v>
      </c>
    </row>
    <row r="43" spans="1:19" s="80" customFormat="1" ht="18.75">
      <c r="A43" s="74" t="s">
        <v>92</v>
      </c>
      <c r="B43" s="81" t="s">
        <v>31</v>
      </c>
      <c r="C43" s="82">
        <f aca="true" t="shared" si="9" ref="C43:S43">SUM(C14,C19,C27,C28,C30,C32,C35,C37)</f>
        <v>1475.7</v>
      </c>
      <c r="D43" s="82">
        <f t="shared" si="9"/>
        <v>90.30000000000001</v>
      </c>
      <c r="E43" s="82">
        <f t="shared" si="9"/>
        <v>182.5</v>
      </c>
      <c r="F43" s="82">
        <f t="shared" si="9"/>
        <v>139.89999999999998</v>
      </c>
      <c r="G43" s="82">
        <f t="shared" si="9"/>
        <v>412.7</v>
      </c>
      <c r="H43" s="82">
        <f t="shared" si="9"/>
        <v>223</v>
      </c>
      <c r="I43" s="82">
        <f t="shared" si="9"/>
        <v>88.4</v>
      </c>
      <c r="J43" s="82">
        <f t="shared" si="9"/>
        <v>379.5</v>
      </c>
      <c r="K43" s="82">
        <f t="shared" si="9"/>
        <v>690.9000000000001</v>
      </c>
      <c r="L43" s="82">
        <f t="shared" si="9"/>
        <v>8.1</v>
      </c>
      <c r="M43" s="82">
        <f t="shared" si="9"/>
        <v>9.6</v>
      </c>
      <c r="N43" s="82">
        <f t="shared" si="9"/>
        <v>60.7</v>
      </c>
      <c r="O43" s="82">
        <f t="shared" si="9"/>
        <v>78.4</v>
      </c>
      <c r="P43" s="82">
        <f t="shared" si="9"/>
        <v>82.39999999999999</v>
      </c>
      <c r="Q43" s="82">
        <f t="shared" si="9"/>
        <v>98.7</v>
      </c>
      <c r="R43" s="82">
        <f t="shared" si="9"/>
        <v>112.6</v>
      </c>
      <c r="S43" s="82">
        <f t="shared" si="9"/>
        <v>293.7</v>
      </c>
    </row>
    <row r="44" spans="1:11" s="66" customFormat="1" ht="20.25" customHeight="1">
      <c r="A44" s="84"/>
      <c r="B44" s="85"/>
      <c r="C44" s="390" t="s">
        <v>52</v>
      </c>
      <c r="D44" s="390"/>
      <c r="E44" s="390"/>
      <c r="F44" s="390"/>
      <c r="G44" s="390"/>
      <c r="H44" s="390"/>
      <c r="I44" s="390"/>
      <c r="J44" s="86"/>
      <c r="K44" s="86"/>
    </row>
    <row r="45" spans="1:11" s="66" customFormat="1" ht="23.25" customHeight="1">
      <c r="A45" s="84"/>
      <c r="B45" s="85"/>
      <c r="C45" s="388" t="s">
        <v>53</v>
      </c>
      <c r="D45" s="388"/>
      <c r="E45" s="388"/>
      <c r="F45" s="388"/>
      <c r="G45" s="388"/>
      <c r="H45" s="388"/>
      <c r="I45" s="388"/>
      <c r="J45" s="388"/>
      <c r="K45" s="388"/>
    </row>
    <row r="46" spans="1:110" ht="22.5" customHeight="1">
      <c r="A46" s="88" t="s">
        <v>98</v>
      </c>
      <c r="C46" s="55"/>
      <c r="D46" s="55"/>
      <c r="E46" s="55" t="s">
        <v>100</v>
      </c>
      <c r="F46" s="55"/>
      <c r="G46" s="140" t="s">
        <v>253</v>
      </c>
      <c r="H46" s="55"/>
      <c r="I46" s="55"/>
      <c r="J46" s="55"/>
      <c r="K46" s="55"/>
      <c r="L46" s="55"/>
      <c r="M46" s="55"/>
      <c r="N46" s="55"/>
      <c r="O46" s="55"/>
      <c r="AS46" s="377"/>
      <c r="AT46" s="377"/>
      <c r="AU46" s="377"/>
      <c r="AV46" s="377"/>
      <c r="AW46" s="377"/>
      <c r="AX46" s="377"/>
      <c r="AY46" s="377"/>
      <c r="AZ46" s="377"/>
      <c r="BA46" s="377"/>
      <c r="BB46" s="377"/>
      <c r="BC46" s="377"/>
      <c r="BD46" s="377"/>
      <c r="BE46" s="377"/>
      <c r="BF46" s="377"/>
      <c r="BG46" s="377"/>
      <c r="BH46" s="377"/>
      <c r="BI46" s="377"/>
      <c r="BJ46" s="377"/>
      <c r="BK46" s="377"/>
      <c r="BL46" s="377"/>
      <c r="BM46" s="377"/>
      <c r="BN46" s="377"/>
      <c r="BO46" s="377"/>
      <c r="BP46" s="377"/>
      <c r="BQ46" s="377"/>
      <c r="BR46" s="377"/>
      <c r="BS46" s="377"/>
      <c r="BT46" s="377"/>
      <c r="BU46" s="377"/>
      <c r="BV46" s="377"/>
      <c r="BW46" s="377"/>
      <c r="BX46" s="377"/>
      <c r="BY46" s="377"/>
      <c r="BZ46" s="377"/>
      <c r="CA46" s="377"/>
      <c r="CB46" s="377"/>
      <c r="CC46" s="377"/>
      <c r="CD46" s="377"/>
      <c r="CE46" s="377"/>
      <c r="CF46" s="377"/>
      <c r="CG46" s="377"/>
      <c r="CH46" s="377"/>
      <c r="CI46" s="377"/>
      <c r="CJ46" s="377"/>
      <c r="CK46" s="377"/>
      <c r="CL46" s="377"/>
      <c r="CM46" s="377"/>
      <c r="CN46" s="377"/>
      <c r="CO46" s="377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5"/>
      <c r="DF46" s="115"/>
    </row>
    <row r="47" spans="3:108" ht="24" customHeight="1">
      <c r="C47" s="55"/>
      <c r="D47" s="55"/>
      <c r="E47" s="2" t="s">
        <v>0</v>
      </c>
      <c r="F47" s="87"/>
      <c r="G47" s="383" t="s">
        <v>1</v>
      </c>
      <c r="H47" s="383"/>
      <c r="I47" s="383"/>
      <c r="J47" s="55"/>
      <c r="K47" s="55"/>
      <c r="L47" s="55"/>
      <c r="M47" s="55"/>
      <c r="N47" s="55"/>
      <c r="O47" s="55"/>
      <c r="AS47" s="381"/>
      <c r="AT47" s="381"/>
      <c r="AU47" s="381"/>
      <c r="AV47" s="381"/>
      <c r="AW47" s="381"/>
      <c r="AX47" s="381"/>
      <c r="AY47" s="381"/>
      <c r="AZ47" s="381"/>
      <c r="BA47" s="381"/>
      <c r="BB47" s="381"/>
      <c r="BC47" s="381"/>
      <c r="BD47" s="381"/>
      <c r="BE47" s="381"/>
      <c r="BF47" s="381"/>
      <c r="BG47" s="381"/>
      <c r="BH47" s="381"/>
      <c r="BI47" s="381"/>
      <c r="BJ47" s="381"/>
      <c r="BK47" s="381"/>
      <c r="BL47" s="381"/>
      <c r="BM47" s="381"/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  <c r="CO47" s="381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</row>
    <row r="48" spans="1:108" ht="22.5" customHeight="1">
      <c r="A48" s="88" t="s">
        <v>99</v>
      </c>
      <c r="B48" s="55"/>
      <c r="D48" s="55"/>
      <c r="E48" s="55" t="s">
        <v>100</v>
      </c>
      <c r="F48" s="55"/>
      <c r="G48" s="140" t="s">
        <v>113</v>
      </c>
      <c r="H48" s="55"/>
      <c r="I48" s="55"/>
      <c r="J48" s="55"/>
      <c r="K48" s="55"/>
      <c r="L48" s="55"/>
      <c r="M48" s="55"/>
      <c r="N48" s="55"/>
      <c r="O48" s="55"/>
      <c r="AS48" s="377"/>
      <c r="AT48" s="377"/>
      <c r="AU48" s="377"/>
      <c r="AV48" s="377"/>
      <c r="AW48" s="377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377"/>
      <c r="BK48" s="377"/>
      <c r="BL48" s="377"/>
      <c r="BM48" s="377"/>
      <c r="BN48" s="377"/>
      <c r="BO48" s="377"/>
      <c r="BP48" s="377"/>
      <c r="BQ48" s="377"/>
      <c r="BR48" s="377"/>
      <c r="BS48" s="377"/>
      <c r="BT48" s="377"/>
      <c r="BU48" s="377"/>
      <c r="BV48" s="377"/>
      <c r="BW48" s="377"/>
      <c r="BX48" s="377"/>
      <c r="BY48" s="377"/>
      <c r="BZ48" s="377"/>
      <c r="CA48" s="377"/>
      <c r="CB48" s="377"/>
      <c r="CC48" s="377"/>
      <c r="CD48" s="377"/>
      <c r="CE48" s="377"/>
      <c r="CF48" s="377"/>
      <c r="CG48" s="377"/>
      <c r="CH48" s="377"/>
      <c r="CI48" s="377"/>
      <c r="CJ48" s="377"/>
      <c r="CK48" s="377"/>
      <c r="CL48" s="377"/>
      <c r="CM48" s="377"/>
      <c r="CN48" s="377"/>
      <c r="CO48" s="377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</row>
    <row r="49" spans="3:108" ht="29.25" customHeight="1">
      <c r="C49" s="55"/>
      <c r="D49" s="55"/>
      <c r="E49" s="2" t="s">
        <v>0</v>
      </c>
      <c r="F49" s="87"/>
      <c r="G49" s="383" t="s">
        <v>1</v>
      </c>
      <c r="H49" s="383"/>
      <c r="I49" s="383"/>
      <c r="J49" s="55"/>
      <c r="K49" s="55"/>
      <c r="L49" s="55"/>
      <c r="M49" s="55"/>
      <c r="N49" s="55"/>
      <c r="O49" s="55"/>
      <c r="AS49" s="381"/>
      <c r="AT49" s="381"/>
      <c r="AU49" s="381"/>
      <c r="AV49" s="381"/>
      <c r="AW49" s="381"/>
      <c r="AX49" s="381"/>
      <c r="AY49" s="381"/>
      <c r="AZ49" s="381"/>
      <c r="BA49" s="381"/>
      <c r="BB49" s="381"/>
      <c r="BC49" s="381"/>
      <c r="BD49" s="381"/>
      <c r="BE49" s="381"/>
      <c r="BF49" s="381"/>
      <c r="BG49" s="381"/>
      <c r="BH49" s="381"/>
      <c r="BI49" s="381"/>
      <c r="BJ49" s="381"/>
      <c r="BK49" s="381"/>
      <c r="BL49" s="381"/>
      <c r="BM49" s="381"/>
      <c r="BN49" s="381"/>
      <c r="BO49" s="381"/>
      <c r="BP49" s="381"/>
      <c r="BQ49" s="381"/>
      <c r="BR49" s="381"/>
      <c r="BS49" s="381"/>
      <c r="BT49" s="381"/>
      <c r="BU49" s="381"/>
      <c r="BV49" s="381"/>
      <c r="BW49" s="381"/>
      <c r="BX49" s="381"/>
      <c r="BY49" s="381"/>
      <c r="BZ49" s="381"/>
      <c r="CA49" s="381"/>
      <c r="CB49" s="381"/>
      <c r="CC49" s="381"/>
      <c r="CD49" s="381"/>
      <c r="CE49" s="381"/>
      <c r="CF49" s="381"/>
      <c r="CG49" s="381"/>
      <c r="CH49" s="381"/>
      <c r="CI49" s="381"/>
      <c r="CJ49" s="381"/>
      <c r="CK49" s="381"/>
      <c r="CL49" s="381"/>
      <c r="CM49" s="381"/>
      <c r="CN49" s="381"/>
      <c r="CO49" s="381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</row>
    <row r="50" spans="1:106" ht="18.75">
      <c r="A50" s="382" t="s">
        <v>11</v>
      </c>
      <c r="B50" s="382"/>
      <c r="C50" s="382"/>
      <c r="D50" s="382"/>
      <c r="E50" s="3"/>
      <c r="F50" s="87"/>
      <c r="G50" s="401" t="s">
        <v>113</v>
      </c>
      <c r="H50" s="401"/>
      <c r="O50" s="5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</row>
    <row r="51" spans="1:106" ht="18.75" customHeight="1">
      <c r="A51" s="382" t="s">
        <v>116</v>
      </c>
      <c r="B51" s="382"/>
      <c r="C51" s="1"/>
      <c r="D51" s="2"/>
      <c r="E51" s="2" t="s">
        <v>0</v>
      </c>
      <c r="F51" s="87"/>
      <c r="G51" s="391" t="s">
        <v>1</v>
      </c>
      <c r="H51" s="391"/>
      <c r="I51" s="391"/>
      <c r="O51" s="5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</row>
    <row r="52" spans="3:15" ht="18.75">
      <c r="C52" s="1"/>
      <c r="D52" s="1"/>
      <c r="E52" s="1"/>
      <c r="F52" s="2"/>
      <c r="G52" s="87"/>
      <c r="H52" s="2"/>
      <c r="I52" s="87"/>
      <c r="J52" s="383"/>
      <c r="K52" s="383"/>
      <c r="L52" s="55"/>
      <c r="M52" s="55"/>
      <c r="N52" s="55"/>
      <c r="O52" s="55"/>
    </row>
    <row r="53" spans="3:15" ht="18.75">
      <c r="C53" s="1"/>
      <c r="D53" s="1"/>
      <c r="E53" s="1"/>
      <c r="F53" s="2"/>
      <c r="G53" s="87"/>
      <c r="H53" s="2"/>
      <c r="I53" s="87"/>
      <c r="J53" s="2"/>
      <c r="K53" s="2"/>
      <c r="L53" s="55"/>
      <c r="M53" s="55"/>
      <c r="N53" s="55"/>
      <c r="O53" s="55"/>
    </row>
    <row r="54" spans="3:15" ht="18.75">
      <c r="C54" s="382"/>
      <c r="D54" s="382"/>
      <c r="E54" s="382"/>
      <c r="F54" s="382"/>
      <c r="G54" s="87"/>
      <c r="H54" s="4"/>
      <c r="I54" s="113"/>
      <c r="J54" s="4"/>
      <c r="K54" s="4"/>
      <c r="L54" s="55"/>
      <c r="M54" s="55"/>
      <c r="N54" s="55"/>
      <c r="O54" s="55"/>
    </row>
    <row r="55" spans="3:15" ht="18.75">
      <c r="C55" s="382"/>
      <c r="D55" s="382"/>
      <c r="E55" s="1"/>
      <c r="F55" s="2"/>
      <c r="G55" s="87"/>
      <c r="H55" s="2"/>
      <c r="I55" s="87"/>
      <c r="J55" s="383"/>
      <c r="K55" s="383"/>
      <c r="L55" s="55"/>
      <c r="M55" s="55"/>
      <c r="N55" s="55"/>
      <c r="O55" s="55"/>
    </row>
    <row r="56" spans="3:15" ht="18.75">
      <c r="C56" s="89"/>
      <c r="D56" s="89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3:15" ht="18.75">
      <c r="C57" s="89"/>
      <c r="D57" s="89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3:15" ht="18.75"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3:15" ht="18.75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3:15" ht="18.75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</sheetData>
  <sheetProtection/>
  <protectedRanges>
    <protectedRange password="CE28" sqref="L1:L2 A1:I2" name="Диапазон9"/>
    <protectedRange password="CE28" sqref="C43:S43" name="Диапазон7"/>
    <protectedRange password="CE28" sqref="D40:F42 G40:G41 H40:J42 K40:K41 L40:N42 O40:O41 P40:R42 S40:S41" name="Диапазон6"/>
    <protectedRange password="CE28" sqref="D30:S30 D32:S36" name="Диапазон5"/>
    <protectedRange password="CE28" sqref="D20:S28" name="Диапазон4"/>
    <protectedRange password="CE28" sqref="D20:S28" name="Диапазон3"/>
    <protectedRange password="CE28" sqref="D20:S28" name="Диапазон2"/>
    <protectedRange password="CE28" sqref="C10:S12 D14:S18" name="Диапазон1"/>
    <protectedRange password="CE28" sqref="A46:A49" name="Диапазон8_2"/>
  </protectedRanges>
  <mergeCells count="28">
    <mergeCell ref="J1:S1"/>
    <mergeCell ref="J2:S2"/>
    <mergeCell ref="J3:S3"/>
    <mergeCell ref="C9:K9"/>
    <mergeCell ref="C8:K8"/>
    <mergeCell ref="O4:S4"/>
    <mergeCell ref="G50:H50"/>
    <mergeCell ref="AS49:BL49"/>
    <mergeCell ref="BM49:CO49"/>
    <mergeCell ref="AS46:CO46"/>
    <mergeCell ref="AS47:BL47"/>
    <mergeCell ref="BM47:CO47"/>
    <mergeCell ref="AS48:CO48"/>
    <mergeCell ref="C55:D55"/>
    <mergeCell ref="J55:K55"/>
    <mergeCell ref="L10:S11"/>
    <mergeCell ref="C45:K45"/>
    <mergeCell ref="A50:D50"/>
    <mergeCell ref="A51:B51"/>
    <mergeCell ref="J52:K52"/>
    <mergeCell ref="C54:F54"/>
    <mergeCell ref="C44:I44"/>
    <mergeCell ref="G51:I51"/>
    <mergeCell ref="A10:A12"/>
    <mergeCell ref="B10:B12"/>
    <mergeCell ref="C10:K11"/>
    <mergeCell ref="G49:I49"/>
    <mergeCell ref="G47:I47"/>
  </mergeCells>
  <printOptions/>
  <pageMargins left="0" right="0" top="0" bottom="0" header="0.18" footer="0.19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13"/>
  </sheetPr>
  <dimension ref="A1:DF60"/>
  <sheetViews>
    <sheetView view="pageBreakPreview" zoomScale="80" zoomScaleNormal="75" zoomScaleSheetLayoutView="80" workbookViewId="0" topLeftCell="I1">
      <selection activeCell="O5" sqref="O5"/>
    </sheetView>
  </sheetViews>
  <sheetFormatPr defaultColWidth="9.00390625" defaultRowHeight="12.75"/>
  <cols>
    <col min="1" max="1" width="8.75390625" style="88" customWidth="1"/>
    <col min="2" max="2" width="59.875" style="88" customWidth="1"/>
    <col min="3" max="8" width="13.25390625" style="88" customWidth="1"/>
    <col min="9" max="15" width="13.25390625" style="90" customWidth="1"/>
    <col min="16" max="19" width="13.25390625" style="55" customWidth="1"/>
    <col min="20" max="16384" width="9.125" style="55" customWidth="1"/>
  </cols>
  <sheetData>
    <row r="1" spans="1:22" s="122" customFormat="1" ht="15.75">
      <c r="A1" s="117"/>
      <c r="B1" s="118"/>
      <c r="C1" s="119"/>
      <c r="D1" s="119"/>
      <c r="E1" s="119"/>
      <c r="F1" s="119"/>
      <c r="G1" s="120"/>
      <c r="H1" s="119"/>
      <c r="I1" s="121"/>
      <c r="J1" s="375" t="s">
        <v>55</v>
      </c>
      <c r="K1" s="375"/>
      <c r="L1" s="375"/>
      <c r="M1" s="375"/>
      <c r="N1" s="375"/>
      <c r="O1" s="375"/>
      <c r="P1" s="375"/>
      <c r="Q1" s="375"/>
      <c r="R1" s="375"/>
      <c r="S1" s="375"/>
      <c r="T1" s="120"/>
      <c r="U1" s="120"/>
      <c r="V1" s="120"/>
    </row>
    <row r="2" spans="1:19" s="122" customFormat="1" ht="15.75">
      <c r="A2" s="117"/>
      <c r="B2" s="123"/>
      <c r="C2" s="124"/>
      <c r="D2" s="124"/>
      <c r="E2" s="124"/>
      <c r="F2" s="124"/>
      <c r="G2" s="125"/>
      <c r="H2" s="124"/>
      <c r="I2" s="124"/>
      <c r="J2" s="376" t="s">
        <v>12</v>
      </c>
      <c r="K2" s="376"/>
      <c r="L2" s="376"/>
      <c r="M2" s="376"/>
      <c r="N2" s="376"/>
      <c r="O2" s="376"/>
      <c r="P2" s="376"/>
      <c r="Q2" s="376"/>
      <c r="R2" s="376"/>
      <c r="S2" s="376"/>
    </row>
    <row r="3" spans="1:19" s="122" customFormat="1" ht="15.75">
      <c r="A3" s="127"/>
      <c r="B3" s="127"/>
      <c r="C3" s="124"/>
      <c r="D3" s="124"/>
      <c r="E3" s="124"/>
      <c r="F3" s="124"/>
      <c r="G3" s="125"/>
      <c r="H3" s="124"/>
      <c r="I3" s="124"/>
      <c r="J3" s="376" t="s">
        <v>94</v>
      </c>
      <c r="K3" s="376"/>
      <c r="L3" s="376"/>
      <c r="M3" s="376"/>
      <c r="N3" s="376"/>
      <c r="O3" s="376"/>
      <c r="P3" s="376"/>
      <c r="Q3" s="376"/>
      <c r="R3" s="376"/>
      <c r="S3" s="376"/>
    </row>
    <row r="4" spans="1:19" s="122" customFormat="1" ht="15.75">
      <c r="A4" s="127"/>
      <c r="B4" s="127"/>
      <c r="C4" s="124"/>
      <c r="D4" s="124"/>
      <c r="E4" s="124"/>
      <c r="F4" s="124"/>
      <c r="G4" s="125"/>
      <c r="H4" s="124"/>
      <c r="I4" s="124"/>
      <c r="J4" s="126"/>
      <c r="K4" s="126"/>
      <c r="L4" s="126"/>
      <c r="M4" s="126"/>
      <c r="N4" s="126"/>
      <c r="O4" s="380" t="s">
        <v>273</v>
      </c>
      <c r="P4" s="380"/>
      <c r="Q4" s="380"/>
      <c r="R4" s="380"/>
      <c r="S4" s="380"/>
    </row>
    <row r="5" spans="1:26" s="122" customFormat="1" ht="15.75">
      <c r="A5" s="127"/>
      <c r="B5" s="127"/>
      <c r="C5" s="124" t="s">
        <v>33</v>
      </c>
      <c r="D5" s="124"/>
      <c r="E5" s="124"/>
      <c r="F5" s="124"/>
      <c r="G5" s="125"/>
      <c r="H5" s="124"/>
      <c r="I5" s="124"/>
      <c r="J5" s="124"/>
      <c r="K5" s="126"/>
      <c r="L5" s="124"/>
      <c r="M5" s="126"/>
      <c r="N5" s="126"/>
      <c r="O5" s="126"/>
      <c r="P5" s="126"/>
      <c r="Q5" s="126"/>
      <c r="R5" s="126"/>
      <c r="S5" s="126"/>
      <c r="T5" s="129"/>
      <c r="U5" s="129"/>
      <c r="V5" s="129"/>
      <c r="W5" s="129"/>
      <c r="X5" s="129"/>
      <c r="Y5" s="129"/>
      <c r="Z5" s="129"/>
    </row>
    <row r="6" spans="1:19" s="122" customFormat="1" ht="15.75">
      <c r="A6" s="127"/>
      <c r="B6" s="128"/>
      <c r="C6" s="120" t="s">
        <v>106</v>
      </c>
      <c r="D6" s="120"/>
      <c r="E6" s="131"/>
      <c r="F6" s="131"/>
      <c r="G6" s="131"/>
      <c r="H6" s="131"/>
      <c r="I6" s="131"/>
      <c r="J6" s="131"/>
      <c r="K6" s="131"/>
      <c r="L6" s="124"/>
      <c r="M6" s="126"/>
      <c r="N6" s="126"/>
      <c r="O6" s="126"/>
      <c r="P6" s="126"/>
      <c r="Q6" s="126"/>
      <c r="R6" s="126"/>
      <c r="S6" s="126"/>
    </row>
    <row r="7" spans="1:19" s="122" customFormat="1" ht="15.75">
      <c r="A7" s="127"/>
      <c r="B7" s="128"/>
      <c r="C7" s="130"/>
      <c r="D7" s="130"/>
      <c r="E7" s="121"/>
      <c r="F7" s="121"/>
      <c r="G7" s="121"/>
      <c r="H7" s="121"/>
      <c r="I7" s="121"/>
      <c r="J7" s="121"/>
      <c r="K7" s="121"/>
      <c r="L7" s="124"/>
      <c r="M7" s="126"/>
      <c r="N7" s="126"/>
      <c r="O7" s="126"/>
      <c r="P7" s="126"/>
      <c r="Q7" s="126"/>
      <c r="R7" s="126"/>
      <c r="S7" s="126"/>
    </row>
    <row r="8" spans="1:19" s="122" customFormat="1" ht="15.75">
      <c r="A8" s="127"/>
      <c r="B8" s="128"/>
      <c r="C8" s="379" t="s">
        <v>112</v>
      </c>
      <c r="D8" s="379"/>
      <c r="E8" s="379"/>
      <c r="F8" s="379"/>
      <c r="G8" s="379"/>
      <c r="H8" s="379"/>
      <c r="I8" s="379"/>
      <c r="J8" s="379"/>
      <c r="K8" s="379"/>
      <c r="L8" s="124"/>
      <c r="M8" s="126"/>
      <c r="N8" s="126"/>
      <c r="O8" s="126"/>
      <c r="P8" s="126"/>
      <c r="Q8" s="126"/>
      <c r="R8" s="126"/>
      <c r="S8" s="126"/>
    </row>
    <row r="9" spans="1:19" s="122" customFormat="1" ht="15.75">
      <c r="A9" s="127"/>
      <c r="B9" s="128"/>
      <c r="C9" s="378" t="s">
        <v>13</v>
      </c>
      <c r="D9" s="378"/>
      <c r="E9" s="378"/>
      <c r="F9" s="378"/>
      <c r="G9" s="378"/>
      <c r="H9" s="378"/>
      <c r="I9" s="378"/>
      <c r="J9" s="378"/>
      <c r="K9" s="378"/>
      <c r="L9" s="124"/>
      <c r="M9" s="126"/>
      <c r="N9" s="126"/>
      <c r="O9" s="126"/>
      <c r="P9" s="126"/>
      <c r="Q9" s="126"/>
      <c r="R9" s="126"/>
      <c r="S9" s="126"/>
    </row>
    <row r="10" spans="1:19" ht="19.5" customHeight="1">
      <c r="A10" s="393" t="s">
        <v>14</v>
      </c>
      <c r="B10" s="396" t="s">
        <v>2</v>
      </c>
      <c r="C10" s="399" t="s">
        <v>252</v>
      </c>
      <c r="D10" s="384"/>
      <c r="E10" s="384"/>
      <c r="F10" s="384"/>
      <c r="G10" s="384"/>
      <c r="H10" s="384"/>
      <c r="I10" s="384"/>
      <c r="J10" s="384"/>
      <c r="K10" s="384"/>
      <c r="L10" s="384" t="s">
        <v>34</v>
      </c>
      <c r="M10" s="384"/>
      <c r="N10" s="384"/>
      <c r="O10" s="384"/>
      <c r="P10" s="384"/>
      <c r="Q10" s="384"/>
      <c r="R10" s="384"/>
      <c r="S10" s="385"/>
    </row>
    <row r="11" spans="1:19" ht="19.5" customHeight="1">
      <c r="A11" s="394"/>
      <c r="B11" s="397"/>
      <c r="C11" s="400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7"/>
    </row>
    <row r="12" spans="1:19" ht="19.5" customHeight="1">
      <c r="A12" s="395"/>
      <c r="B12" s="398"/>
      <c r="C12" s="56" t="s">
        <v>35</v>
      </c>
      <c r="D12" s="57" t="s">
        <v>36</v>
      </c>
      <c r="E12" s="57" t="s">
        <v>37</v>
      </c>
      <c r="F12" s="57" t="s">
        <v>38</v>
      </c>
      <c r="G12" s="56" t="s">
        <v>39</v>
      </c>
      <c r="H12" s="57" t="s">
        <v>40</v>
      </c>
      <c r="I12" s="57" t="s">
        <v>41</v>
      </c>
      <c r="J12" s="57" t="s">
        <v>42</v>
      </c>
      <c r="K12" s="56" t="s">
        <v>43</v>
      </c>
      <c r="L12" s="57" t="s">
        <v>44</v>
      </c>
      <c r="M12" s="57" t="s">
        <v>45</v>
      </c>
      <c r="N12" s="57" t="s">
        <v>46</v>
      </c>
      <c r="O12" s="56" t="s">
        <v>47</v>
      </c>
      <c r="P12" s="57" t="s">
        <v>48</v>
      </c>
      <c r="Q12" s="57" t="s">
        <v>49</v>
      </c>
      <c r="R12" s="57" t="s">
        <v>50</v>
      </c>
      <c r="S12" s="56" t="s">
        <v>51</v>
      </c>
    </row>
    <row r="13" spans="1:19" s="61" customFormat="1" ht="15.75">
      <c r="A13" s="58">
        <v>1</v>
      </c>
      <c r="B13" s="58">
        <v>2</v>
      </c>
      <c r="C13" s="59">
        <v>3</v>
      </c>
      <c r="D13" s="60">
        <v>4</v>
      </c>
      <c r="E13" s="59">
        <v>5</v>
      </c>
      <c r="F13" s="60">
        <v>6</v>
      </c>
      <c r="G13" s="59">
        <v>7</v>
      </c>
      <c r="H13" s="60">
        <v>8</v>
      </c>
      <c r="I13" s="59">
        <v>9</v>
      </c>
      <c r="J13" s="60">
        <v>10</v>
      </c>
      <c r="K13" s="59">
        <v>11</v>
      </c>
      <c r="L13" s="60">
        <v>12</v>
      </c>
      <c r="M13" s="59">
        <v>13</v>
      </c>
      <c r="N13" s="60">
        <v>14</v>
      </c>
      <c r="O13" s="59">
        <v>15</v>
      </c>
      <c r="P13" s="60">
        <v>16</v>
      </c>
      <c r="Q13" s="59">
        <v>17</v>
      </c>
      <c r="R13" s="60">
        <v>18</v>
      </c>
      <c r="S13" s="59">
        <v>19</v>
      </c>
    </row>
    <row r="14" spans="1:19" s="66" customFormat="1" ht="37.5" customHeight="1">
      <c r="A14" s="62">
        <v>1</v>
      </c>
      <c r="B14" s="63" t="s">
        <v>16</v>
      </c>
      <c r="C14" s="205">
        <f>SUM('001'!C14,'404'!C14)</f>
        <v>9009.699999999999</v>
      </c>
      <c r="D14" s="205">
        <f>SUM('001'!D14,'404'!D14)</f>
        <v>641.16</v>
      </c>
      <c r="E14" s="205">
        <f>SUM('001'!E14,'404'!E14)</f>
        <v>576.77</v>
      </c>
      <c r="F14" s="205">
        <f>SUM('001'!F14,'404'!F14)</f>
        <v>546.87</v>
      </c>
      <c r="G14" s="205">
        <f>SUM('001'!G14,'404'!G14)</f>
        <v>1764.7999999999997</v>
      </c>
      <c r="H14" s="205">
        <f>SUM('001'!H14,'404'!H14)</f>
        <v>1681.31</v>
      </c>
      <c r="I14" s="205">
        <f>SUM('001'!I14,'404'!I14)</f>
        <v>47</v>
      </c>
      <c r="J14" s="205">
        <f>SUM('001'!J14,'404'!J14)</f>
        <v>559.49</v>
      </c>
      <c r="K14" s="205">
        <f>SUM('001'!K14,'404'!K14)</f>
        <v>2287.8</v>
      </c>
      <c r="L14" s="205">
        <f>SUM('001'!L14,'404'!L14)</f>
        <v>747.02</v>
      </c>
      <c r="M14" s="205">
        <f>SUM('001'!M14,'404'!M14)</f>
        <v>509.49</v>
      </c>
      <c r="N14" s="205">
        <f>SUM('001'!N14,'404'!N14)</f>
        <v>573.09</v>
      </c>
      <c r="O14" s="64">
        <f aca="true" t="shared" si="0" ref="O14:O30">L14+M14+N14</f>
        <v>1829.6</v>
      </c>
      <c r="P14" s="205">
        <f>SUM('001'!P14,'404'!P14)</f>
        <v>1170.11</v>
      </c>
      <c r="Q14" s="205">
        <f>SUM('001'!Q14,'404'!Q14)</f>
        <v>1079.64</v>
      </c>
      <c r="R14" s="205">
        <f>SUM('001'!R14,'404'!R14)</f>
        <v>877.7500000000001</v>
      </c>
      <c r="S14" s="64">
        <f aca="true" t="shared" si="1" ref="S14:S30">P14+Q14+R14</f>
        <v>3127.5</v>
      </c>
    </row>
    <row r="15" spans="1:26" s="66" customFormat="1" ht="18.75">
      <c r="A15" s="67" t="s">
        <v>17</v>
      </c>
      <c r="B15" s="68" t="s">
        <v>18</v>
      </c>
      <c r="C15" s="105">
        <f aca="true" t="shared" si="2" ref="C15:C34">G15+K15+O15+S15</f>
        <v>6890.1</v>
      </c>
      <c r="D15" s="206">
        <f>SUM('001'!D15,'404'!D15)</f>
        <v>493.24</v>
      </c>
      <c r="E15" s="206">
        <f>SUM('001'!E15,'404'!E15)</f>
        <v>440.05</v>
      </c>
      <c r="F15" s="206">
        <f>SUM('001'!F15,'404'!F15)</f>
        <v>415.75</v>
      </c>
      <c r="G15" s="105">
        <f aca="true" t="shared" si="3" ref="G15:G32">D15+E15+F15</f>
        <v>1349.04</v>
      </c>
      <c r="H15" s="206">
        <f>SUM('001'!H15,'404'!H15)</f>
        <v>1287.08</v>
      </c>
      <c r="I15" s="206">
        <f>SUM('001'!I15,'404'!I15)</f>
        <v>35</v>
      </c>
      <c r="J15" s="206">
        <f>SUM('001'!J15,'404'!J15)</f>
        <v>429.72</v>
      </c>
      <c r="K15" s="205">
        <f>SUM('001'!K15,'404'!K15)</f>
        <v>1751.8</v>
      </c>
      <c r="L15" s="206">
        <f>SUM('001'!L15,'404'!L15)</f>
        <v>573.75</v>
      </c>
      <c r="M15" s="206">
        <f>SUM('001'!M15,'404'!M15)</f>
        <v>391.3</v>
      </c>
      <c r="N15" s="206">
        <f>SUM('001'!N15,'404'!N15)</f>
        <v>439.79</v>
      </c>
      <c r="O15" s="105">
        <f t="shared" si="0"/>
        <v>1404.84</v>
      </c>
      <c r="P15" s="206">
        <f>SUM('001'!P15,'404'!P15)</f>
        <v>885.36</v>
      </c>
      <c r="Q15" s="206">
        <f>SUM('001'!Q15,'404'!Q15)</f>
        <v>827.34</v>
      </c>
      <c r="R15" s="206">
        <f>SUM('001'!R15,'404'!R15)</f>
        <v>671.72</v>
      </c>
      <c r="S15" s="105">
        <f t="shared" si="1"/>
        <v>2384.42</v>
      </c>
      <c r="T15" s="71"/>
      <c r="U15" s="71"/>
      <c r="V15" s="71"/>
      <c r="W15" s="71"/>
      <c r="X15" s="71"/>
      <c r="Y15" s="71"/>
      <c r="Z15" s="71"/>
    </row>
    <row r="16" spans="1:26" s="66" customFormat="1" ht="18.75">
      <c r="A16" s="67" t="s">
        <v>19</v>
      </c>
      <c r="B16" s="68" t="s">
        <v>20</v>
      </c>
      <c r="C16" s="105">
        <f t="shared" si="2"/>
        <v>19.2</v>
      </c>
      <c r="D16" s="70"/>
      <c r="E16" s="70">
        <f>SUM('001'!E16,'404'!E16)</f>
        <v>0</v>
      </c>
      <c r="F16" s="206">
        <f>SUM('001'!F16,'404'!F16)</f>
        <v>2.7</v>
      </c>
      <c r="G16" s="105">
        <f t="shared" si="3"/>
        <v>2.7</v>
      </c>
      <c r="H16" s="206">
        <f>SUM('001'!H16,'404'!H16)</f>
        <v>0.3</v>
      </c>
      <c r="I16" s="206">
        <f>SUM('001'!I16,'404'!I16)</f>
        <v>0</v>
      </c>
      <c r="J16" s="206">
        <f>SUM('001'!J16,'404'!J16)</f>
        <v>0</v>
      </c>
      <c r="K16" s="211">
        <f>SUM('001'!K16,'404'!K16)</f>
        <v>0.3</v>
      </c>
      <c r="L16" s="206">
        <f>SUM('001'!L16,'404'!L16)</f>
        <v>0</v>
      </c>
      <c r="M16" s="206">
        <f>SUM('001'!M16,'404'!M16)</f>
        <v>0</v>
      </c>
      <c r="N16" s="206">
        <f>SUM('001'!N16,'404'!N16)</f>
        <v>0</v>
      </c>
      <c r="O16" s="211">
        <f>SUM('001'!O16,'404'!O16)</f>
        <v>0</v>
      </c>
      <c r="P16" s="206">
        <f>SUM('001'!P16,'404'!P16)</f>
        <v>16.2</v>
      </c>
      <c r="Q16" s="206">
        <f>SUM('001'!Q16,'404'!Q16)</f>
        <v>0</v>
      </c>
      <c r="R16" s="206">
        <f>SUM('001'!R16,'404'!R16)</f>
        <v>0</v>
      </c>
      <c r="S16" s="105">
        <f t="shared" si="1"/>
        <v>16.2</v>
      </c>
      <c r="T16" s="71"/>
      <c r="U16" s="71"/>
      <c r="V16" s="71"/>
      <c r="W16" s="71"/>
      <c r="X16" s="71"/>
      <c r="Y16" s="71"/>
      <c r="Z16" s="71"/>
    </row>
    <row r="17" spans="1:19" s="66" customFormat="1" ht="56.25">
      <c r="A17" s="67"/>
      <c r="B17" s="68" t="s">
        <v>64</v>
      </c>
      <c r="C17" s="105">
        <f t="shared" si="2"/>
        <v>0</v>
      </c>
      <c r="D17" s="73"/>
      <c r="E17" s="70">
        <f>SUM('001'!E17,'404'!E17)</f>
        <v>0</v>
      </c>
      <c r="F17" s="70">
        <f>SUM('001'!F17,'404'!F17)</f>
        <v>0</v>
      </c>
      <c r="G17" s="105">
        <f t="shared" si="3"/>
        <v>0</v>
      </c>
      <c r="H17" s="73"/>
      <c r="I17" s="73"/>
      <c r="J17" s="73"/>
      <c r="K17" s="105">
        <f aca="true" t="shared" si="4" ref="K17:K30">H17+I17+J17</f>
        <v>0</v>
      </c>
      <c r="L17" s="73"/>
      <c r="M17" s="73"/>
      <c r="N17" s="73"/>
      <c r="O17" s="105">
        <f t="shared" si="0"/>
        <v>0</v>
      </c>
      <c r="P17" s="73"/>
      <c r="Q17" s="73"/>
      <c r="R17" s="73"/>
      <c r="S17" s="105">
        <f t="shared" si="1"/>
        <v>0</v>
      </c>
    </row>
    <row r="18" spans="1:19" s="66" customFormat="1" ht="18.75">
      <c r="A18" s="67" t="s">
        <v>21</v>
      </c>
      <c r="B18" s="72" t="s">
        <v>22</v>
      </c>
      <c r="C18" s="105">
        <f t="shared" si="2"/>
        <v>2100.4</v>
      </c>
      <c r="D18" s="206">
        <f>SUM('001'!D18,'404'!D18)</f>
        <v>147.92</v>
      </c>
      <c r="E18" s="206">
        <f>SUM('001'!E18,'404'!E18)</f>
        <v>136.72</v>
      </c>
      <c r="F18" s="206">
        <f>SUM('001'!F18,'404'!F18)</f>
        <v>128.42000000000002</v>
      </c>
      <c r="G18" s="105">
        <f t="shared" si="3"/>
        <v>413.06</v>
      </c>
      <c r="H18" s="206">
        <f>SUM('001'!H18,'404'!H18)</f>
        <v>393.93</v>
      </c>
      <c r="I18" s="206">
        <f>SUM('001'!I18,'404'!I18)</f>
        <v>12</v>
      </c>
      <c r="J18" s="206">
        <f>SUM('001'!J18,'404'!J18)</f>
        <v>129.77</v>
      </c>
      <c r="K18" s="105">
        <f t="shared" si="4"/>
        <v>535.7</v>
      </c>
      <c r="L18" s="206">
        <f>SUM('001'!L18,'404'!L18)</f>
        <v>173.27</v>
      </c>
      <c r="M18" s="206">
        <f>SUM('001'!M18,'404'!M18)</f>
        <v>118.19</v>
      </c>
      <c r="N18" s="206">
        <f>SUM('001'!N18,'404'!N18)</f>
        <v>133.3</v>
      </c>
      <c r="O18" s="105">
        <f t="shared" si="0"/>
        <v>424.76000000000005</v>
      </c>
      <c r="P18" s="206">
        <f>SUM('001'!P18,'404'!P18)</f>
        <v>268.55</v>
      </c>
      <c r="Q18" s="206">
        <f>SUM('001'!Q18,'404'!Q18)</f>
        <v>252.29999999999998</v>
      </c>
      <c r="R18" s="206">
        <f>SUM('001'!R18,'404'!R18)</f>
        <v>206.03</v>
      </c>
      <c r="S18" s="105">
        <f t="shared" si="1"/>
        <v>726.88</v>
      </c>
    </row>
    <row r="19" spans="1:19" s="66" customFormat="1" ht="18.75">
      <c r="A19" s="100" t="s">
        <v>75</v>
      </c>
      <c r="B19" s="101" t="s">
        <v>85</v>
      </c>
      <c r="C19" s="82">
        <f t="shared" si="2"/>
        <v>223.9</v>
      </c>
      <c r="D19" s="206">
        <f>SUM('001'!D19,'404'!D19)</f>
        <v>20.7</v>
      </c>
      <c r="E19" s="206">
        <f>SUM('001'!E19,'404'!E19)</f>
        <v>21.5</v>
      </c>
      <c r="F19" s="206">
        <f>SUM('001'!F19,'404'!F19)</f>
        <v>18.7</v>
      </c>
      <c r="G19" s="82">
        <f t="shared" si="3"/>
        <v>60.900000000000006</v>
      </c>
      <c r="H19" s="206">
        <f>SUM('001'!H19,'404'!H19)</f>
        <v>21.1</v>
      </c>
      <c r="I19" s="206">
        <f>SUM('001'!I19,'404'!I19)</f>
        <v>13.8</v>
      </c>
      <c r="J19" s="206">
        <f>SUM('001'!J19,'404'!J19)</f>
        <v>22</v>
      </c>
      <c r="K19" s="82">
        <f t="shared" si="4"/>
        <v>56.900000000000006</v>
      </c>
      <c r="L19" s="206">
        <f>SUM('001'!L19,'404'!L19)</f>
        <v>8.2</v>
      </c>
      <c r="M19" s="206">
        <f>SUM('001'!M19,'404'!M19)</f>
        <v>9.8</v>
      </c>
      <c r="N19" s="206">
        <f>SUM('001'!N19,'404'!N19)</f>
        <v>17.2</v>
      </c>
      <c r="O19" s="82">
        <f t="shared" si="0"/>
        <v>35.2</v>
      </c>
      <c r="P19" s="206">
        <f>SUM('001'!P19,'404'!P19)</f>
        <v>19.1</v>
      </c>
      <c r="Q19" s="206">
        <f>SUM('001'!Q19,'404'!Q19)</f>
        <v>22.2</v>
      </c>
      <c r="R19" s="206">
        <f>SUM('001'!R19,'404'!R19)</f>
        <v>29.6</v>
      </c>
      <c r="S19" s="82">
        <f t="shared" si="1"/>
        <v>70.9</v>
      </c>
    </row>
    <row r="20" spans="1:19" s="66" customFormat="1" ht="18.75">
      <c r="A20" s="76" t="s">
        <v>79</v>
      </c>
      <c r="B20" s="102" t="s">
        <v>78</v>
      </c>
      <c r="C20" s="82">
        <f t="shared" si="2"/>
        <v>77.8</v>
      </c>
      <c r="D20" s="206">
        <f>SUM('001'!D20,'404'!D20)</f>
        <v>3.9</v>
      </c>
      <c r="E20" s="206">
        <f>SUM('001'!E20,'404'!E20)</f>
        <v>6.5</v>
      </c>
      <c r="F20" s="206">
        <f>SUM('001'!F20,'404'!F20)</f>
        <v>6.4</v>
      </c>
      <c r="G20" s="82">
        <f t="shared" si="3"/>
        <v>16.8</v>
      </c>
      <c r="H20" s="206">
        <f>SUM('001'!H20,'404'!H20)</f>
        <v>9.2</v>
      </c>
      <c r="I20" s="206">
        <f>SUM('001'!I20,'404'!I20)</f>
        <v>3.7</v>
      </c>
      <c r="J20" s="206">
        <f>SUM('001'!J20,'404'!J20)</f>
        <v>6.5</v>
      </c>
      <c r="K20" s="82">
        <f t="shared" si="4"/>
        <v>19.4</v>
      </c>
      <c r="L20" s="206">
        <f>SUM('001'!L20,'404'!L20)</f>
        <v>6.4</v>
      </c>
      <c r="M20" s="206">
        <f>SUM('001'!M20,'404'!M20)</f>
        <v>6.5</v>
      </c>
      <c r="N20" s="206">
        <f>SUM('001'!N20,'404'!N20)</f>
        <v>6.4</v>
      </c>
      <c r="O20" s="82">
        <f t="shared" si="0"/>
        <v>19.3</v>
      </c>
      <c r="P20" s="206">
        <f>SUM('001'!P20,'404'!P20)</f>
        <v>6.5</v>
      </c>
      <c r="Q20" s="206">
        <f>SUM('001'!Q20,'404'!Q20)</f>
        <v>6.5</v>
      </c>
      <c r="R20" s="206">
        <f>SUM('001'!R20,'404'!R20)</f>
        <v>9.3</v>
      </c>
      <c r="S20" s="82">
        <f t="shared" si="1"/>
        <v>22.3</v>
      </c>
    </row>
    <row r="21" spans="1:19" s="66" customFormat="1" ht="18.75">
      <c r="A21" s="76" t="s">
        <v>80</v>
      </c>
      <c r="B21" s="102" t="s">
        <v>10</v>
      </c>
      <c r="C21" s="82">
        <f t="shared" si="2"/>
        <v>10</v>
      </c>
      <c r="D21" s="206">
        <f>SUM('001'!D21,'404'!D21)</f>
        <v>0</v>
      </c>
      <c r="E21" s="206">
        <f>SUM('001'!E21,'404'!E21)</f>
        <v>0</v>
      </c>
      <c r="F21" s="206">
        <f>SUM('001'!F21,'404'!F21)</f>
        <v>0</v>
      </c>
      <c r="G21" s="82">
        <f t="shared" si="3"/>
        <v>0</v>
      </c>
      <c r="H21" s="206">
        <f>SUM('001'!H21,'404'!H21)</f>
        <v>0</v>
      </c>
      <c r="I21" s="206">
        <f>SUM('001'!I21,'404'!I21)</f>
        <v>0</v>
      </c>
      <c r="J21" s="206">
        <f>SUM('001'!J21,'404'!J21)</f>
        <v>10</v>
      </c>
      <c r="K21" s="82">
        <f t="shared" si="4"/>
        <v>10</v>
      </c>
      <c r="L21" s="206">
        <f>SUM('001'!L21,'404'!L21)</f>
        <v>0</v>
      </c>
      <c r="M21" s="206">
        <f>SUM('001'!M21,'404'!M21)</f>
        <v>0</v>
      </c>
      <c r="N21" s="206">
        <f>SUM('001'!N21,'404'!N21)</f>
        <v>0</v>
      </c>
      <c r="O21" s="82">
        <f t="shared" si="0"/>
        <v>0</v>
      </c>
      <c r="P21" s="206">
        <f>SUM('001'!P21,'404'!P21)</f>
        <v>0</v>
      </c>
      <c r="Q21" s="206">
        <f>SUM('001'!Q21,'404'!Q21)</f>
        <v>0</v>
      </c>
      <c r="R21" s="206">
        <f>SUM('001'!R21,'404'!R21)</f>
        <v>0</v>
      </c>
      <c r="S21" s="82">
        <f t="shared" si="1"/>
        <v>0</v>
      </c>
    </row>
    <row r="22" spans="1:19" s="66" customFormat="1" ht="18.75">
      <c r="A22" s="76" t="s">
        <v>81</v>
      </c>
      <c r="B22" s="102" t="s">
        <v>86</v>
      </c>
      <c r="C22" s="82">
        <f t="shared" si="2"/>
        <v>136.1</v>
      </c>
      <c r="D22" s="206">
        <f>SUM('001'!D22,'404'!D22)</f>
        <v>16.8</v>
      </c>
      <c r="E22" s="206">
        <f>SUM('001'!E22,'404'!E22)</f>
        <v>15</v>
      </c>
      <c r="F22" s="206">
        <f>SUM('001'!F22,'404'!F22)</f>
        <v>12.3</v>
      </c>
      <c r="G22" s="82">
        <f t="shared" si="3"/>
        <v>44.1</v>
      </c>
      <c r="H22" s="206">
        <f>SUM('001'!H22,'404'!H22)</f>
        <v>11.9</v>
      </c>
      <c r="I22" s="206">
        <f>SUM('001'!I22,'404'!I22)</f>
        <v>10.1</v>
      </c>
      <c r="J22" s="206">
        <f>SUM('001'!J22,'404'!J22)</f>
        <v>5.5</v>
      </c>
      <c r="K22" s="82">
        <f t="shared" si="4"/>
        <v>27.5</v>
      </c>
      <c r="L22" s="206">
        <f>SUM('001'!L22,'404'!L22)</f>
        <v>1.8</v>
      </c>
      <c r="M22" s="206">
        <f>SUM('001'!M22,'404'!M22)</f>
        <v>3.3</v>
      </c>
      <c r="N22" s="206">
        <f>SUM('001'!N22,'404'!N22)</f>
        <v>10.8</v>
      </c>
      <c r="O22" s="82">
        <f t="shared" si="0"/>
        <v>15.9</v>
      </c>
      <c r="P22" s="206">
        <f>SUM('001'!P22,'404'!P22)</f>
        <v>12.6</v>
      </c>
      <c r="Q22" s="206">
        <f>SUM('001'!Q22,'404'!Q22)</f>
        <v>15.7</v>
      </c>
      <c r="R22" s="206">
        <f>SUM('001'!R22,'404'!R22)</f>
        <v>20.3</v>
      </c>
      <c r="S22" s="82">
        <f t="shared" si="1"/>
        <v>48.599999999999994</v>
      </c>
    </row>
    <row r="23" spans="1:19" s="66" customFormat="1" ht="18.75">
      <c r="A23" s="76"/>
      <c r="B23" s="103" t="s">
        <v>3</v>
      </c>
      <c r="C23" s="82">
        <f t="shared" si="2"/>
        <v>0</v>
      </c>
      <c r="D23" s="206">
        <f>SUM('001'!D23,'404'!D23)</f>
        <v>0</v>
      </c>
      <c r="E23" s="206">
        <f>SUM('001'!E23,'404'!E23)</f>
        <v>0</v>
      </c>
      <c r="F23" s="206">
        <f>SUM('001'!F23,'404'!F23)</f>
        <v>0</v>
      </c>
      <c r="G23" s="82">
        <f t="shared" si="3"/>
        <v>0</v>
      </c>
      <c r="H23" s="206">
        <f>SUM('001'!H23,'404'!H23)</f>
        <v>0</v>
      </c>
      <c r="I23" s="206">
        <f>SUM('001'!I23,'404'!I23)</f>
        <v>0</v>
      </c>
      <c r="J23" s="206">
        <f>SUM('001'!J23,'404'!J23)</f>
        <v>0</v>
      </c>
      <c r="K23" s="82">
        <f t="shared" si="4"/>
        <v>0</v>
      </c>
      <c r="L23" s="206">
        <f>SUM('001'!L23,'404'!L23)</f>
        <v>0</v>
      </c>
      <c r="M23" s="206">
        <f>SUM('001'!M23,'404'!M23)</f>
        <v>0</v>
      </c>
      <c r="N23" s="206">
        <f>SUM('001'!N23,'404'!N23)</f>
        <v>0</v>
      </c>
      <c r="O23" s="82">
        <f t="shared" si="0"/>
        <v>0</v>
      </c>
      <c r="P23" s="206">
        <f>SUM('001'!P23,'404'!P23)</f>
        <v>0</v>
      </c>
      <c r="Q23" s="206">
        <f>SUM('001'!Q23,'404'!Q23)</f>
        <v>0</v>
      </c>
      <c r="R23" s="206">
        <f>SUM('001'!R23,'404'!R23)</f>
        <v>0</v>
      </c>
      <c r="S23" s="82">
        <f t="shared" si="1"/>
        <v>0</v>
      </c>
    </row>
    <row r="24" spans="1:19" s="66" customFormat="1" ht="18.75">
      <c r="A24" s="76" t="s">
        <v>82</v>
      </c>
      <c r="B24" s="103" t="s">
        <v>56</v>
      </c>
      <c r="C24" s="82">
        <f t="shared" si="2"/>
        <v>0</v>
      </c>
      <c r="D24" s="206">
        <f>SUM('001'!D24,'404'!D24)</f>
        <v>0</v>
      </c>
      <c r="E24" s="206">
        <f>SUM('001'!E24,'404'!E24)</f>
        <v>0</v>
      </c>
      <c r="F24" s="206">
        <f>SUM('001'!F24,'404'!F24)</f>
        <v>0</v>
      </c>
      <c r="G24" s="82">
        <f t="shared" si="3"/>
        <v>0</v>
      </c>
      <c r="H24" s="206">
        <f>SUM('001'!H24,'404'!H24)</f>
        <v>0</v>
      </c>
      <c r="I24" s="206">
        <f>SUM('001'!I24,'404'!I24)</f>
        <v>0</v>
      </c>
      <c r="J24" s="206">
        <f>SUM('001'!J24,'404'!J24)</f>
        <v>0</v>
      </c>
      <c r="K24" s="82">
        <f t="shared" si="4"/>
        <v>0</v>
      </c>
      <c r="L24" s="206">
        <f>SUM('001'!L24,'404'!L24)</f>
        <v>0</v>
      </c>
      <c r="M24" s="206">
        <f>SUM('001'!M24,'404'!M24)</f>
        <v>0</v>
      </c>
      <c r="N24" s="206">
        <f>SUM('001'!N24,'404'!N24)</f>
        <v>0</v>
      </c>
      <c r="O24" s="82">
        <f t="shared" si="0"/>
        <v>0</v>
      </c>
      <c r="P24" s="206">
        <f>SUM('001'!P24,'404'!P24)</f>
        <v>0</v>
      </c>
      <c r="Q24" s="206">
        <f>SUM('001'!Q24,'404'!Q24)</f>
        <v>0</v>
      </c>
      <c r="R24" s="206">
        <f>SUM('001'!R24,'404'!R24)</f>
        <v>0</v>
      </c>
      <c r="S24" s="82">
        <f t="shared" si="1"/>
        <v>0</v>
      </c>
    </row>
    <row r="25" spans="1:19" s="66" customFormat="1" ht="18.75">
      <c r="A25" s="76" t="s">
        <v>83</v>
      </c>
      <c r="B25" s="103" t="s">
        <v>57</v>
      </c>
      <c r="C25" s="82">
        <f t="shared" si="2"/>
        <v>134.1</v>
      </c>
      <c r="D25" s="206">
        <f>SUM('001'!D25,'404'!D25)</f>
        <v>16.8</v>
      </c>
      <c r="E25" s="206">
        <f>SUM('001'!E25,'404'!E25)</f>
        <v>15</v>
      </c>
      <c r="F25" s="206">
        <f>SUM('001'!F25,'404'!F25)</f>
        <v>12.3</v>
      </c>
      <c r="G25" s="82">
        <f t="shared" si="3"/>
        <v>44.1</v>
      </c>
      <c r="H25" s="206">
        <f>SUM('001'!H25,'404'!H25)</f>
        <v>11.9</v>
      </c>
      <c r="I25" s="206">
        <f>SUM('001'!I25,'404'!I25)</f>
        <v>10.1</v>
      </c>
      <c r="J25" s="206">
        <f>SUM('001'!J25,'404'!J25)</f>
        <v>5.5</v>
      </c>
      <c r="K25" s="82">
        <f t="shared" si="4"/>
        <v>27.5</v>
      </c>
      <c r="L25" s="206">
        <f>SUM('001'!L25,'404'!L25)</f>
        <v>1.8</v>
      </c>
      <c r="M25" s="206">
        <f>SUM('001'!M25,'404'!M25)</f>
        <v>1.3</v>
      </c>
      <c r="N25" s="206">
        <f>SUM('001'!N25,'404'!N25)</f>
        <v>10.8</v>
      </c>
      <c r="O25" s="82">
        <f t="shared" si="0"/>
        <v>13.9</v>
      </c>
      <c r="P25" s="206">
        <f>SUM('001'!P25,'404'!P25)</f>
        <v>12.6</v>
      </c>
      <c r="Q25" s="206">
        <f>SUM('001'!Q25,'404'!Q25)</f>
        <v>15.7</v>
      </c>
      <c r="R25" s="206">
        <f>SUM('001'!R25,'404'!R25)</f>
        <v>20.3</v>
      </c>
      <c r="S25" s="82">
        <f t="shared" si="1"/>
        <v>48.599999999999994</v>
      </c>
    </row>
    <row r="26" spans="1:19" s="66" customFormat="1" ht="37.5" customHeight="1">
      <c r="A26" s="76" t="s">
        <v>84</v>
      </c>
      <c r="B26" s="103" t="s">
        <v>58</v>
      </c>
      <c r="C26" s="82">
        <f t="shared" si="2"/>
        <v>0</v>
      </c>
      <c r="D26" s="206">
        <f>SUM('001'!D26,'404'!D26)</f>
        <v>0</v>
      </c>
      <c r="E26" s="206">
        <f>SUM('001'!E26,'404'!E26)</f>
        <v>0</v>
      </c>
      <c r="F26" s="206">
        <f>SUM('001'!F26,'404'!F26)</f>
        <v>0</v>
      </c>
      <c r="G26" s="82">
        <f t="shared" si="3"/>
        <v>0</v>
      </c>
      <c r="H26" s="206">
        <f>SUM('001'!H26,'404'!H26)</f>
        <v>0</v>
      </c>
      <c r="I26" s="206">
        <f>SUM('001'!I26,'404'!I26)</f>
        <v>0</v>
      </c>
      <c r="J26" s="206">
        <f>SUM('001'!J26,'404'!J26)</f>
        <v>0</v>
      </c>
      <c r="K26" s="82">
        <f t="shared" si="4"/>
        <v>0</v>
      </c>
      <c r="L26" s="206">
        <f>SUM('001'!L26,'404'!L26)</f>
        <v>0</v>
      </c>
      <c r="M26" s="206">
        <f>SUM('001'!M26,'404'!M26)</f>
        <v>0</v>
      </c>
      <c r="N26" s="206">
        <f>SUM('001'!N26,'404'!N26)</f>
        <v>0</v>
      </c>
      <c r="O26" s="82">
        <f t="shared" si="0"/>
        <v>0</v>
      </c>
      <c r="P26" s="206">
        <f>SUM('001'!P26,'404'!P26)</f>
        <v>0</v>
      </c>
      <c r="Q26" s="206">
        <f>SUM('001'!Q26,'404'!Q26)</f>
        <v>0</v>
      </c>
      <c r="R26" s="206">
        <f>SUM('001'!R26,'404'!R26)</f>
        <v>0</v>
      </c>
      <c r="S26" s="82">
        <f t="shared" si="1"/>
        <v>0</v>
      </c>
    </row>
    <row r="27" spans="1:19" s="66" customFormat="1" ht="37.5">
      <c r="A27" s="74" t="s">
        <v>76</v>
      </c>
      <c r="B27" s="75" t="s">
        <v>65</v>
      </c>
      <c r="C27" s="82">
        <f t="shared" si="2"/>
        <v>0</v>
      </c>
      <c r="D27" s="206">
        <f>SUM('001'!D27,'404'!D27)</f>
        <v>0</v>
      </c>
      <c r="E27" s="206">
        <f>SUM('001'!E27,'404'!E27)</f>
        <v>0</v>
      </c>
      <c r="F27" s="206">
        <f>SUM('001'!F27,'404'!F27)</f>
        <v>0</v>
      </c>
      <c r="G27" s="82">
        <f t="shared" si="3"/>
        <v>0</v>
      </c>
      <c r="H27" s="206">
        <f>SUM('001'!H27,'404'!H27)</f>
        <v>0</v>
      </c>
      <c r="I27" s="206">
        <f>SUM('001'!I27,'404'!I27)</f>
        <v>0</v>
      </c>
      <c r="J27" s="206">
        <f>SUM('001'!J27,'404'!J27)</f>
        <v>0</v>
      </c>
      <c r="K27" s="82">
        <f t="shared" si="4"/>
        <v>0</v>
      </c>
      <c r="L27" s="206">
        <f>SUM('001'!L27,'404'!L27)</f>
        <v>0</v>
      </c>
      <c r="M27" s="206">
        <f>SUM('001'!M27,'404'!M27)</f>
        <v>0</v>
      </c>
      <c r="N27" s="206">
        <f>SUM('001'!N27,'404'!N27)</f>
        <v>0</v>
      </c>
      <c r="O27" s="82">
        <f t="shared" si="0"/>
        <v>0</v>
      </c>
      <c r="P27" s="206">
        <f>SUM('001'!P27,'404'!P27)</f>
        <v>0</v>
      </c>
      <c r="Q27" s="206">
        <f>SUM('001'!Q27,'404'!Q27)</f>
        <v>0</v>
      </c>
      <c r="R27" s="206">
        <f>SUM('001'!R27,'404'!R27)</f>
        <v>0</v>
      </c>
      <c r="S27" s="82">
        <f t="shared" si="1"/>
        <v>0</v>
      </c>
    </row>
    <row r="28" spans="1:19" s="66" customFormat="1" ht="37.5">
      <c r="A28" s="74" t="s">
        <v>23</v>
      </c>
      <c r="B28" s="75" t="s">
        <v>66</v>
      </c>
      <c r="C28" s="82">
        <f t="shared" si="2"/>
        <v>29.200000000000003</v>
      </c>
      <c r="D28" s="206">
        <f>SUM('001'!D28,'404'!D28)</f>
        <v>0</v>
      </c>
      <c r="E28" s="206">
        <f>SUM('001'!E28,'404'!E28)</f>
        <v>9.8</v>
      </c>
      <c r="F28" s="206">
        <f>SUM('001'!F28,'404'!F28)</f>
        <v>2.6</v>
      </c>
      <c r="G28" s="82">
        <f t="shared" si="3"/>
        <v>12.4</v>
      </c>
      <c r="H28" s="206">
        <f>SUM('001'!H28,'404'!H28)</f>
        <v>2.6</v>
      </c>
      <c r="I28" s="206">
        <f>SUM('001'!I28,'404'!I28)</f>
        <v>2.6</v>
      </c>
      <c r="J28" s="206">
        <f>SUM('001'!J28,'404'!J28)</f>
        <v>3.7</v>
      </c>
      <c r="K28" s="82">
        <f t="shared" si="4"/>
        <v>8.9</v>
      </c>
      <c r="L28" s="206">
        <f>SUM('001'!L28,'404'!L28)</f>
        <v>2.6</v>
      </c>
      <c r="M28" s="206">
        <f>SUM('001'!M28,'404'!M28)</f>
        <v>2.6</v>
      </c>
      <c r="N28" s="206">
        <f>SUM('001'!N28,'404'!N28)</f>
        <v>2.7</v>
      </c>
      <c r="O28" s="82">
        <f t="shared" si="0"/>
        <v>7.9</v>
      </c>
      <c r="P28" s="206">
        <f>SUM('001'!P28,'404'!P28)</f>
        <v>0</v>
      </c>
      <c r="Q28" s="206">
        <f>SUM('001'!Q28,'404'!Q28)</f>
        <v>0</v>
      </c>
      <c r="R28" s="206">
        <f>SUM('001'!R28,'404'!R28)</f>
        <v>0</v>
      </c>
      <c r="S28" s="82">
        <f t="shared" si="1"/>
        <v>0</v>
      </c>
    </row>
    <row r="29" spans="1:19" s="66" customFormat="1" ht="18.75">
      <c r="A29" s="76" t="s">
        <v>24</v>
      </c>
      <c r="B29" s="77" t="s">
        <v>67</v>
      </c>
      <c r="C29" s="82">
        <f t="shared" si="2"/>
        <v>0</v>
      </c>
      <c r="D29" s="206">
        <f>SUM('001'!D29,'404'!D29)</f>
        <v>0</v>
      </c>
      <c r="E29" s="206">
        <f>SUM('001'!E29,'404'!E29)</f>
        <v>0</v>
      </c>
      <c r="F29" s="206">
        <f>SUM('001'!F29,'404'!F29)</f>
        <v>0</v>
      </c>
      <c r="G29" s="82">
        <f t="shared" si="3"/>
        <v>0</v>
      </c>
      <c r="H29" s="206">
        <f>SUM('001'!H29,'404'!H29)</f>
        <v>0</v>
      </c>
      <c r="I29" s="206">
        <f>SUM('001'!I29,'404'!I29)</f>
        <v>0</v>
      </c>
      <c r="J29" s="206">
        <f>SUM('001'!J29,'404'!J29)</f>
        <v>0</v>
      </c>
      <c r="K29" s="82">
        <f t="shared" si="4"/>
        <v>0</v>
      </c>
      <c r="L29" s="206">
        <f>SUM('001'!L29,'404'!L29)</f>
        <v>0</v>
      </c>
      <c r="M29" s="206">
        <f>SUM('001'!M29,'404'!M29)</f>
        <v>0</v>
      </c>
      <c r="N29" s="206">
        <f>SUM('001'!N29,'404'!N29)</f>
        <v>0</v>
      </c>
      <c r="O29" s="82">
        <f t="shared" si="0"/>
        <v>0</v>
      </c>
      <c r="P29" s="206">
        <f>SUM('001'!P29,'404'!P29)</f>
        <v>0</v>
      </c>
      <c r="Q29" s="206">
        <f>SUM('001'!Q29,'404'!Q29)</f>
        <v>0</v>
      </c>
      <c r="R29" s="206">
        <f>SUM('001'!R29,'404'!R29)</f>
        <v>0</v>
      </c>
      <c r="S29" s="82">
        <f t="shared" si="1"/>
        <v>0</v>
      </c>
    </row>
    <row r="30" spans="1:19" s="66" customFormat="1" ht="18.75">
      <c r="A30" s="74" t="s">
        <v>25</v>
      </c>
      <c r="B30" s="75" t="s">
        <v>68</v>
      </c>
      <c r="C30" s="82">
        <f t="shared" si="2"/>
        <v>142.4</v>
      </c>
      <c r="D30" s="206">
        <f>SUM('001'!D30,'404'!D30)</f>
        <v>23.1</v>
      </c>
      <c r="E30" s="206">
        <f>SUM('001'!E30,'404'!E30)</f>
        <v>3</v>
      </c>
      <c r="F30" s="206">
        <f>SUM('001'!F30,'404'!F30)</f>
        <v>0</v>
      </c>
      <c r="G30" s="82">
        <f t="shared" si="3"/>
        <v>26.1</v>
      </c>
      <c r="H30" s="206">
        <f>SUM('001'!H30,'404'!H30)</f>
        <v>0</v>
      </c>
      <c r="I30" s="206">
        <f>SUM('001'!I30,'404'!I30)</f>
        <v>0</v>
      </c>
      <c r="J30" s="206">
        <f>SUM('001'!J30,'404'!J30)</f>
        <v>18.7</v>
      </c>
      <c r="K30" s="82">
        <f t="shared" si="4"/>
        <v>18.7</v>
      </c>
      <c r="L30" s="206">
        <f>SUM('001'!L30,'404'!L30)</f>
        <v>0</v>
      </c>
      <c r="M30" s="206">
        <f>SUM('001'!M30,'404'!M30)</f>
        <v>0</v>
      </c>
      <c r="N30" s="206">
        <f>SUM('001'!N30,'404'!N30)</f>
        <v>0</v>
      </c>
      <c r="O30" s="82">
        <f t="shared" si="0"/>
        <v>0</v>
      </c>
      <c r="P30" s="206">
        <f>SUM('001'!P30,'404'!P30)</f>
        <v>89.2</v>
      </c>
      <c r="Q30" s="206">
        <f>SUM('001'!Q30,'404'!Q30)</f>
        <v>0</v>
      </c>
      <c r="R30" s="206">
        <f>SUM('001'!R30,'404'!R30)</f>
        <v>8.4</v>
      </c>
      <c r="S30" s="82">
        <f t="shared" si="1"/>
        <v>97.60000000000001</v>
      </c>
    </row>
    <row r="31" spans="1:19" s="66" customFormat="1" ht="18.75">
      <c r="A31" s="74" t="s">
        <v>77</v>
      </c>
      <c r="B31" s="75" t="s">
        <v>95</v>
      </c>
      <c r="C31" s="82">
        <f t="shared" si="2"/>
        <v>0</v>
      </c>
      <c r="D31" s="206">
        <f>SUM('001'!D31,'404'!D31)</f>
        <v>0</v>
      </c>
      <c r="E31" s="206">
        <f>SUM('001'!E31,'404'!E31)</f>
        <v>0</v>
      </c>
      <c r="F31" s="206">
        <f>SUM('001'!F31,'404'!F31)</f>
        <v>0</v>
      </c>
      <c r="G31" s="82"/>
      <c r="H31" s="206">
        <f>SUM('001'!H31,'404'!H31)</f>
        <v>0</v>
      </c>
      <c r="I31" s="206">
        <f>SUM('001'!I31,'404'!I31)</f>
        <v>0</v>
      </c>
      <c r="J31" s="206">
        <f>SUM('001'!J31,'404'!J31)</f>
        <v>0</v>
      </c>
      <c r="K31" s="82"/>
      <c r="L31" s="206">
        <f>SUM('001'!L31,'404'!L31)</f>
        <v>0</v>
      </c>
      <c r="M31" s="206">
        <f>SUM('001'!M31,'404'!M31)</f>
        <v>0</v>
      </c>
      <c r="N31" s="206">
        <f>SUM('001'!N31,'404'!N31)</f>
        <v>0</v>
      </c>
      <c r="O31" s="82"/>
      <c r="P31" s="206">
        <f>SUM('001'!P31,'404'!P31)</f>
        <v>0</v>
      </c>
      <c r="Q31" s="206">
        <f>SUM('001'!Q31,'404'!Q31)</f>
        <v>0</v>
      </c>
      <c r="R31" s="206">
        <f>SUM('001'!R31,'404'!R31)</f>
        <v>0</v>
      </c>
      <c r="S31" s="82"/>
    </row>
    <row r="32" spans="1:19" s="66" customFormat="1" ht="18.75">
      <c r="A32" s="74" t="s">
        <v>26</v>
      </c>
      <c r="B32" s="75" t="s">
        <v>69</v>
      </c>
      <c r="C32" s="82">
        <f t="shared" si="2"/>
        <v>1.4000000000000001</v>
      </c>
      <c r="D32" s="206">
        <f>SUM('001'!D32,'404'!D32)</f>
        <v>0.1</v>
      </c>
      <c r="E32" s="206">
        <f>SUM('001'!E32,'404'!E32)</f>
        <v>0</v>
      </c>
      <c r="F32" s="206">
        <f>SUM('001'!F32,'404'!F32)</f>
        <v>0</v>
      </c>
      <c r="G32" s="82">
        <f t="shared" si="3"/>
        <v>0.1</v>
      </c>
      <c r="H32" s="206">
        <f>SUM('001'!H32,'404'!H32)</f>
        <v>0</v>
      </c>
      <c r="I32" s="206">
        <f>SUM('001'!I32,'404'!I32)</f>
        <v>0</v>
      </c>
      <c r="J32" s="206">
        <f>SUM('001'!J32,'404'!J32)</f>
        <v>1.3</v>
      </c>
      <c r="K32" s="82">
        <f aca="true" t="shared" si="5" ref="K32:K42">H32+I32+J32</f>
        <v>1.3</v>
      </c>
      <c r="L32" s="206">
        <f>SUM('001'!L32,'404'!L32)</f>
        <v>0</v>
      </c>
      <c r="M32" s="206">
        <f>SUM('001'!M32,'404'!M32)</f>
        <v>0</v>
      </c>
      <c r="N32" s="206">
        <f>SUM('001'!N32,'404'!N32)</f>
        <v>0</v>
      </c>
      <c r="O32" s="82">
        <f aca="true" t="shared" si="6" ref="O32:O42">L32+M32+N32</f>
        <v>0</v>
      </c>
      <c r="P32" s="206">
        <f>SUM('001'!P32,'404'!P32)</f>
        <v>0</v>
      </c>
      <c r="Q32" s="206">
        <f>SUM('001'!Q32,'404'!Q32)</f>
        <v>0</v>
      </c>
      <c r="R32" s="206">
        <f>SUM('001'!R32,'404'!R32)</f>
        <v>0</v>
      </c>
      <c r="S32" s="82">
        <f aca="true" t="shared" si="7" ref="S32:S42">P32+Q32+R32</f>
        <v>0</v>
      </c>
    </row>
    <row r="33" spans="1:19" s="66" customFormat="1" ht="18.75">
      <c r="A33" s="76" t="s">
        <v>27</v>
      </c>
      <c r="B33" s="77" t="s">
        <v>70</v>
      </c>
      <c r="C33" s="136">
        <f>SUM(D33:H33)</f>
        <v>0</v>
      </c>
      <c r="D33" s="206">
        <f>SUM('001'!D33,'404'!D33)</f>
        <v>0</v>
      </c>
      <c r="E33" s="206">
        <f>SUM('001'!E33,'404'!E33)</f>
        <v>0</v>
      </c>
      <c r="F33" s="206">
        <f>SUM('001'!F33,'404'!F33)</f>
        <v>0</v>
      </c>
      <c r="G33" s="82">
        <f aca="true" t="shared" si="8" ref="G33:G42">D33+E33+F33</f>
        <v>0</v>
      </c>
      <c r="H33" s="206">
        <f>SUM('001'!H33,'404'!H33)</f>
        <v>0</v>
      </c>
      <c r="I33" s="206">
        <f>SUM('001'!I33,'404'!I33)</f>
        <v>0</v>
      </c>
      <c r="J33" s="206">
        <f>SUM('001'!J33,'404'!J33)</f>
        <v>0</v>
      </c>
      <c r="K33" s="82">
        <f t="shared" si="5"/>
        <v>0</v>
      </c>
      <c r="L33" s="206">
        <f>SUM('001'!L33,'404'!L33)</f>
        <v>0</v>
      </c>
      <c r="M33" s="206">
        <f>SUM('001'!M33,'404'!M33)</f>
        <v>0</v>
      </c>
      <c r="N33" s="206">
        <f>SUM('001'!N33,'404'!N33)</f>
        <v>0</v>
      </c>
      <c r="O33" s="82">
        <f t="shared" si="6"/>
        <v>0</v>
      </c>
      <c r="P33" s="206">
        <f>SUM('001'!P33,'404'!P33)</f>
        <v>0</v>
      </c>
      <c r="Q33" s="206">
        <f>SUM('001'!Q33,'404'!Q33)</f>
        <v>0</v>
      </c>
      <c r="R33" s="206">
        <f>SUM('001'!R33,'404'!R33)</f>
        <v>0</v>
      </c>
      <c r="S33" s="82">
        <f t="shared" si="7"/>
        <v>0</v>
      </c>
    </row>
    <row r="34" spans="1:19" s="66" customFormat="1" ht="37.5">
      <c r="A34" s="76" t="s">
        <v>87</v>
      </c>
      <c r="B34" s="77" t="s">
        <v>60</v>
      </c>
      <c r="C34" s="82">
        <f t="shared" si="2"/>
        <v>1.4000000000000001</v>
      </c>
      <c r="D34" s="206">
        <f>SUM('001'!D34,'404'!D34)</f>
        <v>0.1</v>
      </c>
      <c r="E34" s="206">
        <f>SUM('001'!E34,'404'!E34)</f>
        <v>0</v>
      </c>
      <c r="F34" s="206">
        <f>SUM('001'!F34,'404'!F34)</f>
        <v>0</v>
      </c>
      <c r="G34" s="82">
        <v>0.1</v>
      </c>
      <c r="H34" s="206">
        <f>SUM('001'!H34,'404'!H34)</f>
        <v>0</v>
      </c>
      <c r="I34" s="206">
        <f>SUM('001'!I34,'404'!I34)</f>
        <v>0</v>
      </c>
      <c r="J34" s="206">
        <v>1.3</v>
      </c>
      <c r="K34" s="82">
        <f t="shared" si="5"/>
        <v>1.3</v>
      </c>
      <c r="L34" s="206">
        <f>SUM('001'!L34,'404'!L34)</f>
        <v>0</v>
      </c>
      <c r="M34" s="206">
        <f>SUM('001'!M34,'404'!M34)</f>
        <v>0</v>
      </c>
      <c r="N34" s="206">
        <f>SUM('001'!N34,'404'!N34)</f>
        <v>0</v>
      </c>
      <c r="O34" s="82">
        <f t="shared" si="6"/>
        <v>0</v>
      </c>
      <c r="P34" s="206">
        <f>SUM('001'!P34,'404'!P34)</f>
        <v>0</v>
      </c>
      <c r="Q34" s="206">
        <f>SUM('001'!Q34,'404'!Q34)</f>
        <v>0</v>
      </c>
      <c r="R34" s="206">
        <f>SUM('001'!R34,'404'!R34)</f>
        <v>0</v>
      </c>
      <c r="S34" s="82">
        <f t="shared" si="7"/>
        <v>0</v>
      </c>
    </row>
    <row r="35" spans="1:19" s="66" customFormat="1" ht="37.5">
      <c r="A35" s="74" t="s">
        <v>28</v>
      </c>
      <c r="B35" s="75" t="s">
        <v>71</v>
      </c>
      <c r="C35" s="82">
        <f>G35+K35+O35+S35</f>
        <v>50</v>
      </c>
      <c r="D35" s="206">
        <f>SUM('001'!D35,'404'!D35)</f>
        <v>0</v>
      </c>
      <c r="E35" s="206">
        <f>SUM('001'!E35,'404'!E35)</f>
        <v>0</v>
      </c>
      <c r="F35" s="206">
        <f>SUM('001'!F35,'404'!F35)</f>
        <v>0</v>
      </c>
      <c r="G35" s="82">
        <f t="shared" si="8"/>
        <v>0</v>
      </c>
      <c r="H35" s="206">
        <f>SUM('001'!H35,'404'!H35)</f>
        <v>0</v>
      </c>
      <c r="I35" s="206">
        <f>SUM('001'!I35,'404'!I35)</f>
        <v>0</v>
      </c>
      <c r="J35" s="206">
        <f>SUM('001'!J35,'404'!J35)</f>
        <v>0</v>
      </c>
      <c r="K35" s="82">
        <f t="shared" si="5"/>
        <v>0</v>
      </c>
      <c r="L35" s="206">
        <f>SUM('001'!L35,'404'!L35)</f>
        <v>0</v>
      </c>
      <c r="M35" s="206">
        <f>SUM('001'!M35,'404'!M35)</f>
        <v>50</v>
      </c>
      <c r="N35" s="206">
        <f>SUM('001'!N35,'404'!N35)</f>
        <v>0</v>
      </c>
      <c r="O35" s="82">
        <f t="shared" si="6"/>
        <v>50</v>
      </c>
      <c r="P35" s="206">
        <f>SUM('001'!P35,'404'!P35)</f>
        <v>0</v>
      </c>
      <c r="Q35" s="206">
        <f>SUM('001'!Q35,'404'!Q35)</f>
        <v>0</v>
      </c>
      <c r="R35" s="206">
        <f>SUM('001'!R35,'404'!R35)</f>
        <v>0</v>
      </c>
      <c r="S35" s="82">
        <f t="shared" si="7"/>
        <v>0</v>
      </c>
    </row>
    <row r="36" spans="1:19" s="66" customFormat="1" ht="56.25">
      <c r="A36" s="76" t="s">
        <v>29</v>
      </c>
      <c r="B36" s="77" t="s">
        <v>72</v>
      </c>
      <c r="C36" s="136">
        <f>SUM(D36:H36)</f>
        <v>0</v>
      </c>
      <c r="D36" s="206">
        <f>SUM('001'!D36,'404'!D36)</f>
        <v>0</v>
      </c>
      <c r="E36" s="206">
        <f>SUM('001'!E36,'404'!E36)</f>
        <v>0</v>
      </c>
      <c r="F36" s="206">
        <f>SUM('001'!F36,'404'!F36)</f>
        <v>0</v>
      </c>
      <c r="G36" s="82">
        <f t="shared" si="8"/>
        <v>0</v>
      </c>
      <c r="H36" s="206">
        <f>SUM('001'!H36,'404'!H36)</f>
        <v>0</v>
      </c>
      <c r="I36" s="206">
        <f>SUM('001'!I36,'404'!I36)</f>
        <v>0</v>
      </c>
      <c r="J36" s="206">
        <f>SUM('001'!J36,'404'!J36)</f>
        <v>0</v>
      </c>
      <c r="K36" s="82">
        <f t="shared" si="5"/>
        <v>0</v>
      </c>
      <c r="L36" s="206">
        <f>SUM('001'!L36,'404'!L36)</f>
        <v>0</v>
      </c>
      <c r="M36" s="206">
        <f>SUM('001'!M36,'404'!M36)</f>
        <v>0</v>
      </c>
      <c r="N36" s="206">
        <f>SUM('001'!N36,'404'!N36)</f>
        <v>0</v>
      </c>
      <c r="O36" s="82">
        <f t="shared" si="6"/>
        <v>0</v>
      </c>
      <c r="P36" s="206">
        <f>SUM('001'!P36,'404'!P36)</f>
        <v>0</v>
      </c>
      <c r="Q36" s="206">
        <f>SUM('001'!Q36,'404'!Q36)</f>
        <v>0</v>
      </c>
      <c r="R36" s="206">
        <f>SUM('001'!R36,'404'!R36)</f>
        <v>0</v>
      </c>
      <c r="S36" s="82">
        <f t="shared" si="7"/>
        <v>0</v>
      </c>
    </row>
    <row r="37" spans="1:19" s="66" customFormat="1" ht="37.5">
      <c r="A37" s="74" t="s">
        <v>30</v>
      </c>
      <c r="B37" s="75" t="s">
        <v>73</v>
      </c>
      <c r="C37" s="105">
        <f>SUM(G37,K37,O37,S37)</f>
        <v>557.7</v>
      </c>
      <c r="D37" s="206">
        <f>SUM('001'!D37,'404'!D37)</f>
        <v>30</v>
      </c>
      <c r="E37" s="206">
        <f>SUM('001'!E37,'404'!E37)</f>
        <v>40</v>
      </c>
      <c r="F37" s="206">
        <f>SUM('001'!F37,'404'!F37)</f>
        <v>40.3</v>
      </c>
      <c r="G37" s="82">
        <f t="shared" si="8"/>
        <v>110.3</v>
      </c>
      <c r="H37" s="206">
        <f>SUM('001'!H37,'404'!H37)</f>
        <v>30</v>
      </c>
      <c r="I37" s="206">
        <f>SUM('001'!I37,'404'!I37)</f>
        <v>25</v>
      </c>
      <c r="J37" s="206">
        <f>SUM('001'!J37,'404'!J37)</f>
        <v>336.6</v>
      </c>
      <c r="K37" s="82">
        <f t="shared" si="5"/>
        <v>391.6</v>
      </c>
      <c r="L37" s="206">
        <f>SUM('001'!L37,'404'!L37)</f>
        <v>0</v>
      </c>
      <c r="M37" s="206">
        <f>SUM('001'!M37,'404'!M37)</f>
        <v>0</v>
      </c>
      <c r="N37" s="206">
        <f>SUM('001'!N37,'404'!N37)</f>
        <v>30</v>
      </c>
      <c r="O37" s="82">
        <f t="shared" si="6"/>
        <v>30</v>
      </c>
      <c r="P37" s="206">
        <f>SUM('001'!P37,'404'!P37)</f>
        <v>25.8</v>
      </c>
      <c r="Q37" s="206">
        <f>SUM('001'!Q37,'404'!Q37)</f>
        <v>0</v>
      </c>
      <c r="R37" s="206">
        <f>SUM('001'!R37,'404'!R37)</f>
        <v>0</v>
      </c>
      <c r="S37" s="82">
        <f t="shared" si="7"/>
        <v>25.8</v>
      </c>
    </row>
    <row r="38" spans="1:19" s="66" customFormat="1" ht="18.75">
      <c r="A38" s="76" t="s">
        <v>88</v>
      </c>
      <c r="B38" s="77" t="s">
        <v>74</v>
      </c>
      <c r="C38" s="82">
        <f>G38+K38+O38+S38</f>
        <v>215.8</v>
      </c>
      <c r="D38" s="206">
        <f>SUM('001'!D38,'404'!D38)</f>
        <v>30</v>
      </c>
      <c r="E38" s="206">
        <f>SUM('001'!E38,'404'!E38)</f>
        <v>30</v>
      </c>
      <c r="F38" s="206">
        <f>SUM('001'!F38,'404'!F38)</f>
        <v>25</v>
      </c>
      <c r="G38" s="82">
        <f t="shared" si="8"/>
        <v>85</v>
      </c>
      <c r="H38" s="206">
        <f>SUM('001'!H38,'404'!H38)</f>
        <v>30</v>
      </c>
      <c r="I38" s="206">
        <f>SUM('001'!I38,'404'!I38)</f>
        <v>25</v>
      </c>
      <c r="J38" s="206">
        <f>SUM('001'!J38,'404'!J38)</f>
        <v>20</v>
      </c>
      <c r="K38" s="82">
        <f t="shared" si="5"/>
        <v>75</v>
      </c>
      <c r="L38" s="206">
        <f>SUM('001'!L38,'404'!L38)</f>
        <v>0</v>
      </c>
      <c r="M38" s="206">
        <f>SUM('001'!M38,'404'!M38)</f>
        <v>0</v>
      </c>
      <c r="N38" s="206">
        <f>SUM('001'!N38,'404'!N38)</f>
        <v>30</v>
      </c>
      <c r="O38" s="82">
        <f t="shared" si="6"/>
        <v>30</v>
      </c>
      <c r="P38" s="206">
        <f>SUM('001'!P38,'404'!P38)</f>
        <v>25.8</v>
      </c>
      <c r="Q38" s="206">
        <f>SUM('001'!Q38,'404'!Q38)</f>
        <v>0</v>
      </c>
      <c r="R38" s="206">
        <f>SUM('001'!R38,'404'!R38)</f>
        <v>0</v>
      </c>
      <c r="S38" s="82">
        <f t="shared" si="7"/>
        <v>25.8</v>
      </c>
    </row>
    <row r="39" spans="1:19" s="66" customFormat="1" ht="56.25">
      <c r="A39" s="76" t="s">
        <v>89</v>
      </c>
      <c r="B39" s="77" t="s">
        <v>59</v>
      </c>
      <c r="C39" s="136">
        <f>SUM(D39:H39)</f>
        <v>0</v>
      </c>
      <c r="D39" s="206">
        <f>SUM('001'!D39,'404'!D39)</f>
        <v>0</v>
      </c>
      <c r="E39" s="206">
        <f>SUM('001'!E39,'404'!E39)</f>
        <v>0</v>
      </c>
      <c r="F39" s="206">
        <f>SUM('001'!F39,'404'!F39)</f>
        <v>0</v>
      </c>
      <c r="G39" s="82">
        <f t="shared" si="8"/>
        <v>0</v>
      </c>
      <c r="H39" s="206">
        <f>SUM('001'!H39,'404'!H39)</f>
        <v>0</v>
      </c>
      <c r="I39" s="206">
        <f>SUM('001'!I39,'404'!I39)</f>
        <v>0</v>
      </c>
      <c r="J39" s="206">
        <f>SUM('001'!J39,'404'!J39)</f>
        <v>0</v>
      </c>
      <c r="K39" s="82">
        <f t="shared" si="5"/>
        <v>0</v>
      </c>
      <c r="L39" s="206">
        <f>SUM('001'!L39,'404'!L39)</f>
        <v>0</v>
      </c>
      <c r="M39" s="206">
        <f>SUM('001'!M39,'404'!M39)</f>
        <v>0</v>
      </c>
      <c r="N39" s="206">
        <f>SUM('001'!N39,'404'!N39)</f>
        <v>0</v>
      </c>
      <c r="O39" s="82">
        <f t="shared" si="6"/>
        <v>0</v>
      </c>
      <c r="P39" s="206">
        <f>SUM('001'!P39,'404'!P39)</f>
        <v>0</v>
      </c>
      <c r="Q39" s="206">
        <f>SUM('001'!Q39,'404'!Q39)</f>
        <v>0</v>
      </c>
      <c r="R39" s="206">
        <f>SUM('001'!R39,'404'!R39)</f>
        <v>0</v>
      </c>
      <c r="S39" s="82">
        <f t="shared" si="7"/>
        <v>0</v>
      </c>
    </row>
    <row r="40" spans="1:19" s="66" customFormat="1" ht="37.5">
      <c r="A40" s="76" t="s">
        <v>90</v>
      </c>
      <c r="B40" s="77" t="s">
        <v>61</v>
      </c>
      <c r="C40" s="136">
        <f>SUM(D40:H40)</f>
        <v>0</v>
      </c>
      <c r="D40" s="206">
        <f>SUM('001'!D40,'404'!D40)</f>
        <v>0</v>
      </c>
      <c r="E40" s="206">
        <f>SUM('001'!E40,'404'!E40)</f>
        <v>0</v>
      </c>
      <c r="F40" s="206">
        <f>SUM('001'!F40,'404'!F40)</f>
        <v>0</v>
      </c>
      <c r="G40" s="82">
        <f t="shared" si="8"/>
        <v>0</v>
      </c>
      <c r="H40" s="206">
        <f>SUM('001'!H40,'404'!H40)</f>
        <v>0</v>
      </c>
      <c r="I40" s="206">
        <f>SUM('001'!I40,'404'!I40)</f>
        <v>0</v>
      </c>
      <c r="J40" s="206">
        <f>SUM('001'!J40,'404'!J40)</f>
        <v>0</v>
      </c>
      <c r="K40" s="82">
        <f t="shared" si="5"/>
        <v>0</v>
      </c>
      <c r="L40" s="206">
        <f>SUM('001'!L40,'404'!L40)</f>
        <v>0</v>
      </c>
      <c r="M40" s="206">
        <f>SUM('001'!M40,'404'!M40)</f>
        <v>0</v>
      </c>
      <c r="N40" s="206">
        <f>SUM('001'!N40,'404'!N40)</f>
        <v>0</v>
      </c>
      <c r="O40" s="82">
        <f t="shared" si="6"/>
        <v>0</v>
      </c>
      <c r="P40" s="206">
        <f>SUM('001'!P40,'404'!P40)</f>
        <v>0</v>
      </c>
      <c r="Q40" s="206">
        <f>SUM('001'!Q40,'404'!Q40)</f>
        <v>0</v>
      </c>
      <c r="R40" s="206">
        <f>SUM('001'!R40,'404'!R40)</f>
        <v>0</v>
      </c>
      <c r="S40" s="82">
        <f t="shared" si="7"/>
        <v>0</v>
      </c>
    </row>
    <row r="41" spans="1:19" s="66" customFormat="1" ht="18.75">
      <c r="A41" s="76" t="s">
        <v>91</v>
      </c>
      <c r="B41" s="77" t="s">
        <v>62</v>
      </c>
      <c r="C41" s="136">
        <f>SUM(D41:H41)</f>
        <v>0</v>
      </c>
      <c r="D41" s="206">
        <f>SUM('001'!D41,'404'!D41)</f>
        <v>0</v>
      </c>
      <c r="E41" s="206">
        <f>SUM('001'!E41,'404'!E41)</f>
        <v>0</v>
      </c>
      <c r="F41" s="206">
        <f>SUM('001'!F41,'404'!F41)</f>
        <v>0</v>
      </c>
      <c r="G41" s="82">
        <f t="shared" si="8"/>
        <v>0</v>
      </c>
      <c r="H41" s="206">
        <f>SUM('001'!H41,'404'!H41)</f>
        <v>0</v>
      </c>
      <c r="I41" s="206">
        <f>SUM('001'!I41,'404'!I41)</f>
        <v>0</v>
      </c>
      <c r="J41" s="206">
        <f>SUM('001'!J41,'404'!J41)</f>
        <v>0</v>
      </c>
      <c r="K41" s="82">
        <f t="shared" si="5"/>
        <v>0</v>
      </c>
      <c r="L41" s="206">
        <f>SUM('001'!L41,'404'!L41)</f>
        <v>0</v>
      </c>
      <c r="M41" s="206">
        <f>SUM('001'!M41,'404'!M41)</f>
        <v>0</v>
      </c>
      <c r="N41" s="206">
        <f>SUM('001'!N41,'404'!N41)</f>
        <v>0</v>
      </c>
      <c r="O41" s="82">
        <f t="shared" si="6"/>
        <v>0</v>
      </c>
      <c r="P41" s="206">
        <f>SUM('001'!P41,'404'!P41)</f>
        <v>0</v>
      </c>
      <c r="Q41" s="206">
        <f>SUM('001'!Q41,'404'!Q41)</f>
        <v>0</v>
      </c>
      <c r="R41" s="206">
        <f>SUM('001'!R41,'404'!R41)</f>
        <v>0</v>
      </c>
      <c r="S41" s="82">
        <f t="shared" si="7"/>
        <v>0</v>
      </c>
    </row>
    <row r="42" spans="1:19" s="66" customFormat="1" ht="18.75">
      <c r="A42" s="76" t="s">
        <v>96</v>
      </c>
      <c r="B42" s="77" t="s">
        <v>97</v>
      </c>
      <c r="C42" s="82">
        <f>G42+K42+O42+S42</f>
        <v>331.90000000000003</v>
      </c>
      <c r="D42" s="206">
        <f>SUM('001'!D42,'404'!D42)</f>
        <v>0</v>
      </c>
      <c r="E42" s="206">
        <f>SUM('001'!E42,'404'!E42)</f>
        <v>0</v>
      </c>
      <c r="F42" s="206">
        <f>SUM('001'!F42,'404'!F42)</f>
        <v>15.3</v>
      </c>
      <c r="G42" s="82">
        <f t="shared" si="8"/>
        <v>15.3</v>
      </c>
      <c r="H42" s="206">
        <f>SUM('001'!H42,'404'!H42)</f>
        <v>0</v>
      </c>
      <c r="I42" s="206">
        <f>SUM('001'!I42,'404'!I42)</f>
        <v>0</v>
      </c>
      <c r="J42" s="206">
        <f>SUM('001'!J42,'404'!J42)</f>
        <v>316.6</v>
      </c>
      <c r="K42" s="82">
        <f t="shared" si="5"/>
        <v>316.6</v>
      </c>
      <c r="L42" s="206">
        <f>SUM('001'!L42,'404'!L42)</f>
        <v>0</v>
      </c>
      <c r="M42" s="206">
        <f>SUM('001'!M42,'404'!M42)</f>
        <v>0</v>
      </c>
      <c r="N42" s="206">
        <f>SUM('001'!N42,'404'!N42)</f>
        <v>0</v>
      </c>
      <c r="O42" s="82">
        <f t="shared" si="6"/>
        <v>0</v>
      </c>
      <c r="P42" s="206">
        <f>SUM('001'!P42,'404'!P42)</f>
        <v>0</v>
      </c>
      <c r="Q42" s="206">
        <f>SUM('001'!Q42,'404'!Q42)</f>
        <v>0</v>
      </c>
      <c r="R42" s="206">
        <f>SUM('001'!R42,'404'!R42)</f>
        <v>0</v>
      </c>
      <c r="S42" s="82">
        <f t="shared" si="7"/>
        <v>0</v>
      </c>
    </row>
    <row r="43" spans="1:19" s="80" customFormat="1" ht="18.75">
      <c r="A43" s="74" t="s">
        <v>92</v>
      </c>
      <c r="B43" s="81" t="s">
        <v>31</v>
      </c>
      <c r="C43" s="82">
        <f>SUM(C14,C19,C27,C28,C30,C32,C35,C37)</f>
        <v>10014.3</v>
      </c>
      <c r="D43" s="206">
        <f>SUM('001'!D43,'404'!D43)</f>
        <v>715.06</v>
      </c>
      <c r="E43" s="206">
        <f>SUM('001'!E43,'404'!E43)</f>
        <v>651.0699999999999</v>
      </c>
      <c r="F43" s="206">
        <f>SUM('001'!F43,'404'!F43)</f>
        <v>608.47</v>
      </c>
      <c r="G43" s="82">
        <f>SUM(G14,G19,G27,G28,G30,G32,G35,G37)</f>
        <v>1974.5999999999997</v>
      </c>
      <c r="H43" s="206">
        <f>SUM('001'!H43,'404'!H43)</f>
        <v>1735.01</v>
      </c>
      <c r="I43" s="206">
        <f>SUM('001'!I43,'404'!I43)</f>
        <v>88.4</v>
      </c>
      <c r="J43" s="215">
        <f>SUM('001'!J43,'404'!J43)</f>
        <v>941.79</v>
      </c>
      <c r="K43" s="82">
        <f>SUM(K14,K19,K27,K28,K30,K32,K35,K37)</f>
        <v>2765.2000000000003</v>
      </c>
      <c r="L43" s="215">
        <f>SUM('001'!L43,'404'!L43)</f>
        <v>757.82</v>
      </c>
      <c r="M43" s="215">
        <f>SUM('001'!M43,'404'!M43)</f>
        <v>571.89</v>
      </c>
      <c r="N43" s="215">
        <f>SUM('001'!N43,'404'!N43)</f>
        <v>622.9900000000001</v>
      </c>
      <c r="O43" s="82">
        <f>SUM(O14,O19,O27,O28,O30,O32,O35,O37)</f>
        <v>1952.7</v>
      </c>
      <c r="P43" s="215">
        <f>SUM('001'!P43,'404'!P43)</f>
        <v>1304.21</v>
      </c>
      <c r="Q43" s="215">
        <f>SUM('001'!Q43,'404'!Q43)</f>
        <v>1101.8400000000001</v>
      </c>
      <c r="R43" s="215">
        <f>SUM('001'!R43,'404'!R43)</f>
        <v>915.7500000000001</v>
      </c>
      <c r="S43" s="82">
        <f>SUM(S14,S19,S27,S28,S30,S32,S35,S37)</f>
        <v>3321.8</v>
      </c>
    </row>
    <row r="44" spans="1:11" s="66" customFormat="1" ht="20.25" customHeight="1">
      <c r="A44" s="84"/>
      <c r="B44" s="85"/>
      <c r="C44" s="390" t="s">
        <v>52</v>
      </c>
      <c r="D44" s="390"/>
      <c r="E44" s="390"/>
      <c r="F44" s="390"/>
      <c r="G44" s="390"/>
      <c r="H44" s="390"/>
      <c r="I44" s="390"/>
      <c r="J44" s="86"/>
      <c r="K44" s="86"/>
    </row>
    <row r="45" spans="1:11" s="66" customFormat="1" ht="23.25" customHeight="1">
      <c r="A45" s="84"/>
      <c r="B45" s="85"/>
      <c r="C45" s="388" t="s">
        <v>53</v>
      </c>
      <c r="D45" s="388"/>
      <c r="E45" s="388"/>
      <c r="F45" s="388"/>
      <c r="G45" s="388"/>
      <c r="H45" s="388"/>
      <c r="I45" s="388"/>
      <c r="J45" s="388"/>
      <c r="K45" s="388"/>
    </row>
    <row r="46" spans="1:110" ht="22.5" customHeight="1">
      <c r="A46" s="88" t="s">
        <v>98</v>
      </c>
      <c r="C46" s="55"/>
      <c r="D46" s="55"/>
      <c r="E46" s="55" t="s">
        <v>100</v>
      </c>
      <c r="F46" s="55"/>
      <c r="G46" s="140" t="s">
        <v>253</v>
      </c>
      <c r="H46" s="55"/>
      <c r="I46" s="55"/>
      <c r="J46" s="55"/>
      <c r="K46" s="55"/>
      <c r="L46" s="55"/>
      <c r="M46" s="55"/>
      <c r="N46" s="55"/>
      <c r="O46" s="55"/>
      <c r="AS46" s="377"/>
      <c r="AT46" s="377"/>
      <c r="AU46" s="377"/>
      <c r="AV46" s="377"/>
      <c r="AW46" s="377"/>
      <c r="AX46" s="377"/>
      <c r="AY46" s="377"/>
      <c r="AZ46" s="377"/>
      <c r="BA46" s="377"/>
      <c r="BB46" s="377"/>
      <c r="BC46" s="377"/>
      <c r="BD46" s="377"/>
      <c r="BE46" s="377"/>
      <c r="BF46" s="377"/>
      <c r="BG46" s="377"/>
      <c r="BH46" s="377"/>
      <c r="BI46" s="377"/>
      <c r="BJ46" s="377"/>
      <c r="BK46" s="377"/>
      <c r="BL46" s="377"/>
      <c r="BM46" s="377"/>
      <c r="BN46" s="377"/>
      <c r="BO46" s="377"/>
      <c r="BP46" s="377"/>
      <c r="BQ46" s="377"/>
      <c r="BR46" s="377"/>
      <c r="BS46" s="377"/>
      <c r="BT46" s="377"/>
      <c r="BU46" s="377"/>
      <c r="BV46" s="377"/>
      <c r="BW46" s="377"/>
      <c r="BX46" s="377"/>
      <c r="BY46" s="377"/>
      <c r="BZ46" s="377"/>
      <c r="CA46" s="377"/>
      <c r="CB46" s="377"/>
      <c r="CC46" s="377"/>
      <c r="CD46" s="377"/>
      <c r="CE46" s="377"/>
      <c r="CF46" s="377"/>
      <c r="CG46" s="377"/>
      <c r="CH46" s="377"/>
      <c r="CI46" s="377"/>
      <c r="CJ46" s="377"/>
      <c r="CK46" s="377"/>
      <c r="CL46" s="377"/>
      <c r="CM46" s="377"/>
      <c r="CN46" s="377"/>
      <c r="CO46" s="377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5"/>
      <c r="DF46" s="115"/>
    </row>
    <row r="47" spans="3:108" ht="24" customHeight="1">
      <c r="C47" s="55"/>
      <c r="D47" s="55"/>
      <c r="E47" s="2" t="s">
        <v>0</v>
      </c>
      <c r="F47" s="87"/>
      <c r="G47" s="383" t="s">
        <v>1</v>
      </c>
      <c r="H47" s="383"/>
      <c r="I47" s="383"/>
      <c r="J47" s="55"/>
      <c r="K47" s="55"/>
      <c r="L47" s="55"/>
      <c r="M47" s="55"/>
      <c r="N47" s="55"/>
      <c r="O47" s="55"/>
      <c r="AS47" s="381"/>
      <c r="AT47" s="381"/>
      <c r="AU47" s="381"/>
      <c r="AV47" s="381"/>
      <c r="AW47" s="381"/>
      <c r="AX47" s="381"/>
      <c r="AY47" s="381"/>
      <c r="AZ47" s="381"/>
      <c r="BA47" s="381"/>
      <c r="BB47" s="381"/>
      <c r="BC47" s="381"/>
      <c r="BD47" s="381"/>
      <c r="BE47" s="381"/>
      <c r="BF47" s="381"/>
      <c r="BG47" s="381"/>
      <c r="BH47" s="381"/>
      <c r="BI47" s="381"/>
      <c r="BJ47" s="381"/>
      <c r="BK47" s="381"/>
      <c r="BL47" s="381"/>
      <c r="BM47" s="381"/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  <c r="CO47" s="381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</row>
    <row r="48" spans="1:108" ht="22.5" customHeight="1">
      <c r="A48" s="88" t="s">
        <v>99</v>
      </c>
      <c r="B48" s="55"/>
      <c r="D48" s="55"/>
      <c r="E48" s="55" t="s">
        <v>100</v>
      </c>
      <c r="F48" s="55"/>
      <c r="G48" s="140" t="s">
        <v>113</v>
      </c>
      <c r="H48" s="140"/>
      <c r="I48" s="55"/>
      <c r="J48" s="55"/>
      <c r="K48" s="55"/>
      <c r="L48" s="55"/>
      <c r="M48" s="55"/>
      <c r="N48" s="55"/>
      <c r="O48" s="55"/>
      <c r="AS48" s="377"/>
      <c r="AT48" s="377"/>
      <c r="AU48" s="377"/>
      <c r="AV48" s="377"/>
      <c r="AW48" s="377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377"/>
      <c r="BK48" s="377"/>
      <c r="BL48" s="377"/>
      <c r="BM48" s="377"/>
      <c r="BN48" s="377"/>
      <c r="BO48" s="377"/>
      <c r="BP48" s="377"/>
      <c r="BQ48" s="377"/>
      <c r="BR48" s="377"/>
      <c r="BS48" s="377"/>
      <c r="BT48" s="377"/>
      <c r="BU48" s="377"/>
      <c r="BV48" s="377"/>
      <c r="BW48" s="377"/>
      <c r="BX48" s="377"/>
      <c r="BY48" s="377"/>
      <c r="BZ48" s="377"/>
      <c r="CA48" s="377"/>
      <c r="CB48" s="377"/>
      <c r="CC48" s="377"/>
      <c r="CD48" s="377"/>
      <c r="CE48" s="377"/>
      <c r="CF48" s="377"/>
      <c r="CG48" s="377"/>
      <c r="CH48" s="377"/>
      <c r="CI48" s="377"/>
      <c r="CJ48" s="377"/>
      <c r="CK48" s="377"/>
      <c r="CL48" s="377"/>
      <c r="CM48" s="377"/>
      <c r="CN48" s="377"/>
      <c r="CO48" s="377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</row>
    <row r="49" spans="3:108" ht="29.25" customHeight="1">
      <c r="C49" s="55"/>
      <c r="D49" s="55"/>
      <c r="E49" s="2" t="s">
        <v>0</v>
      </c>
      <c r="F49" s="87"/>
      <c r="G49" s="383" t="s">
        <v>1</v>
      </c>
      <c r="H49" s="383"/>
      <c r="I49" s="383"/>
      <c r="J49" s="55"/>
      <c r="K49" s="55"/>
      <c r="L49" s="55"/>
      <c r="M49" s="55"/>
      <c r="N49" s="55"/>
      <c r="O49" s="55"/>
      <c r="AS49" s="381"/>
      <c r="AT49" s="381"/>
      <c r="AU49" s="381"/>
      <c r="AV49" s="381"/>
      <c r="AW49" s="381"/>
      <c r="AX49" s="381"/>
      <c r="AY49" s="381"/>
      <c r="AZ49" s="381"/>
      <c r="BA49" s="381"/>
      <c r="BB49" s="381"/>
      <c r="BC49" s="381"/>
      <c r="BD49" s="381"/>
      <c r="BE49" s="381"/>
      <c r="BF49" s="381"/>
      <c r="BG49" s="381"/>
      <c r="BH49" s="381"/>
      <c r="BI49" s="381"/>
      <c r="BJ49" s="381"/>
      <c r="BK49" s="381"/>
      <c r="BL49" s="381"/>
      <c r="BM49" s="381"/>
      <c r="BN49" s="381"/>
      <c r="BO49" s="381"/>
      <c r="BP49" s="381"/>
      <c r="BQ49" s="381"/>
      <c r="BR49" s="381"/>
      <c r="BS49" s="381"/>
      <c r="BT49" s="381"/>
      <c r="BU49" s="381"/>
      <c r="BV49" s="381"/>
      <c r="BW49" s="381"/>
      <c r="BX49" s="381"/>
      <c r="BY49" s="381"/>
      <c r="BZ49" s="381"/>
      <c r="CA49" s="381"/>
      <c r="CB49" s="381"/>
      <c r="CC49" s="381"/>
      <c r="CD49" s="381"/>
      <c r="CE49" s="381"/>
      <c r="CF49" s="381"/>
      <c r="CG49" s="381"/>
      <c r="CH49" s="381"/>
      <c r="CI49" s="381"/>
      <c r="CJ49" s="381"/>
      <c r="CK49" s="381"/>
      <c r="CL49" s="381"/>
      <c r="CM49" s="381"/>
      <c r="CN49" s="381"/>
      <c r="CO49" s="381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</row>
    <row r="50" spans="1:106" ht="37.5" customHeight="1">
      <c r="A50" s="382" t="s">
        <v>11</v>
      </c>
      <c r="B50" s="382"/>
      <c r="C50" s="382"/>
      <c r="D50" s="382"/>
      <c r="E50" s="3"/>
      <c r="F50" s="87"/>
      <c r="G50" s="392" t="s">
        <v>113</v>
      </c>
      <c r="H50" s="392"/>
      <c r="O50" s="5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</row>
    <row r="51" spans="1:106" ht="18.75" customHeight="1">
      <c r="A51" s="382" t="s">
        <v>114</v>
      </c>
      <c r="B51" s="382"/>
      <c r="C51" s="1"/>
      <c r="D51" s="2"/>
      <c r="E51" s="2" t="s">
        <v>0</v>
      </c>
      <c r="F51" s="87"/>
      <c r="G51" s="391" t="s">
        <v>1</v>
      </c>
      <c r="H51" s="391"/>
      <c r="I51" s="391"/>
      <c r="O51" s="5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</row>
    <row r="52" spans="3:15" ht="18.75">
      <c r="C52" s="1"/>
      <c r="D52" s="1"/>
      <c r="E52" s="1"/>
      <c r="F52" s="2"/>
      <c r="G52" s="87"/>
      <c r="H52" s="2"/>
      <c r="I52" s="87"/>
      <c r="J52" s="383"/>
      <c r="K52" s="383"/>
      <c r="L52" s="140"/>
      <c r="M52" s="55"/>
      <c r="N52" s="55"/>
      <c r="O52" s="55"/>
    </row>
    <row r="53" spans="3:15" ht="18.75">
      <c r="C53" s="1"/>
      <c r="D53" s="1"/>
      <c r="E53" s="1"/>
      <c r="F53" s="2"/>
      <c r="G53" s="87"/>
      <c r="H53" s="2"/>
      <c r="I53" s="87"/>
      <c r="J53" s="2"/>
      <c r="K53" s="2"/>
      <c r="L53" s="55"/>
      <c r="M53" s="55"/>
      <c r="N53" s="55"/>
      <c r="O53" s="55"/>
    </row>
    <row r="54" spans="3:15" ht="18.75">
      <c r="C54" s="382"/>
      <c r="D54" s="382"/>
      <c r="E54" s="382"/>
      <c r="F54" s="382"/>
      <c r="G54" s="87"/>
      <c r="H54" s="4"/>
      <c r="I54" s="113"/>
      <c r="J54" s="4"/>
      <c r="K54" s="4"/>
      <c r="L54" s="55"/>
      <c r="M54" s="55"/>
      <c r="N54" s="55"/>
      <c r="O54" s="55"/>
    </row>
    <row r="55" spans="3:15" ht="18.75">
      <c r="C55" s="382"/>
      <c r="D55" s="382"/>
      <c r="E55" s="1"/>
      <c r="F55" s="2"/>
      <c r="G55" s="87"/>
      <c r="H55" s="2"/>
      <c r="I55" s="87"/>
      <c r="J55" s="383"/>
      <c r="K55" s="383"/>
      <c r="L55" s="55"/>
      <c r="M55" s="55"/>
      <c r="N55" s="55"/>
      <c r="O55" s="55"/>
    </row>
    <row r="56" spans="3:15" ht="18.75">
      <c r="C56" s="89"/>
      <c r="D56" s="89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3:15" ht="18.75">
      <c r="C57" s="89"/>
      <c r="D57" s="89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3:15" ht="18.75"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3:15" ht="18.75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3:15" ht="18.75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</sheetData>
  <sheetProtection/>
  <protectedRanges>
    <protectedRange password="CE28" sqref="L1:L2 A1:I2" name="Диапазон9"/>
    <protectedRange password="CE28" sqref="C43 G43 K43 O43 S43" name="Диапазон7"/>
    <protectedRange password="CE28" sqref="S40:S41 G40:G41 O40:O41 K40:K41" name="Диапазон6"/>
    <protectedRange password="CE28" sqref="S30 G30 S32:S36 K32:K36 K30 O30 O32:O36 G33:G36" name="Диапазон5"/>
    <protectedRange password="CE28" sqref="G32 G20:G28 K20:K28 O20:O28 S20:S28" name="Диапазон4"/>
    <protectedRange password="CE28" sqref="G32 G20:G28 K20:K28 O20:O28 S20:S28" name="Диапазон3"/>
    <protectedRange password="CE28" sqref="G32 G20:G28 K20:K28 O20:O28 S20:S28" name="Диапазон2"/>
    <protectedRange password="CE28" sqref="C10:S12 O17:O18 C14 S14:S18 H16:R16 D14:F43 L17:N43 G14:N14 G15:G18 P17:R43 H15:N15 O14:R15 K17:K18 H17:J43" name="Диапазон1"/>
    <protectedRange password="CE28" sqref="A46:A49" name="Диапазон8_2"/>
  </protectedRanges>
  <mergeCells count="28">
    <mergeCell ref="G50:H50"/>
    <mergeCell ref="A10:A12"/>
    <mergeCell ref="B10:B12"/>
    <mergeCell ref="C10:K11"/>
    <mergeCell ref="G49:I49"/>
    <mergeCell ref="G47:I47"/>
    <mergeCell ref="C55:D55"/>
    <mergeCell ref="J55:K55"/>
    <mergeCell ref="L10:S11"/>
    <mergeCell ref="C45:K45"/>
    <mergeCell ref="A50:D50"/>
    <mergeCell ref="A51:B51"/>
    <mergeCell ref="J52:K52"/>
    <mergeCell ref="C54:F54"/>
    <mergeCell ref="C44:I44"/>
    <mergeCell ref="G51:I51"/>
    <mergeCell ref="AS49:BL49"/>
    <mergeCell ref="BM49:CO49"/>
    <mergeCell ref="AS46:CO46"/>
    <mergeCell ref="AS47:BL47"/>
    <mergeCell ref="BM47:CO47"/>
    <mergeCell ref="J1:S1"/>
    <mergeCell ref="J2:S2"/>
    <mergeCell ref="J3:S3"/>
    <mergeCell ref="AS48:CO48"/>
    <mergeCell ref="C9:K9"/>
    <mergeCell ref="C8:K8"/>
    <mergeCell ref="O4:S4"/>
  </mergeCells>
  <printOptions/>
  <pageMargins left="0" right="0" top="0" bottom="0" header="0.18" footer="0.19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tabColor indexed="13"/>
  </sheetPr>
  <dimension ref="A1:DF60"/>
  <sheetViews>
    <sheetView view="pageBreakPreview" zoomScale="80" zoomScaleNormal="75" zoomScaleSheetLayoutView="80" workbookViewId="0" topLeftCell="F1">
      <selection activeCell="O5" sqref="O5"/>
    </sheetView>
  </sheetViews>
  <sheetFormatPr defaultColWidth="9.00390625" defaultRowHeight="12.75"/>
  <cols>
    <col min="1" max="1" width="8.75390625" style="88" customWidth="1"/>
    <col min="2" max="2" width="59.875" style="88" customWidth="1"/>
    <col min="3" max="3" width="11.375" style="88" customWidth="1"/>
    <col min="4" max="8" width="13.25390625" style="88" customWidth="1"/>
    <col min="9" max="15" width="13.25390625" style="90" customWidth="1"/>
    <col min="16" max="19" width="13.25390625" style="55" customWidth="1"/>
    <col min="20" max="16384" width="9.125" style="55" customWidth="1"/>
  </cols>
  <sheetData>
    <row r="1" spans="1:22" s="122" customFormat="1" ht="15.75">
      <c r="A1" s="117"/>
      <c r="B1" s="118"/>
      <c r="C1" s="119"/>
      <c r="D1" s="119"/>
      <c r="E1" s="119"/>
      <c r="F1" s="119"/>
      <c r="G1" s="120"/>
      <c r="H1" s="119"/>
      <c r="I1" s="121"/>
      <c r="J1" s="375" t="s">
        <v>55</v>
      </c>
      <c r="K1" s="375"/>
      <c r="L1" s="375"/>
      <c r="M1" s="375"/>
      <c r="N1" s="375"/>
      <c r="O1" s="375"/>
      <c r="P1" s="375"/>
      <c r="Q1" s="375"/>
      <c r="R1" s="375"/>
      <c r="S1" s="375"/>
      <c r="T1" s="120"/>
      <c r="U1" s="120"/>
      <c r="V1" s="120"/>
    </row>
    <row r="2" spans="1:19" s="122" customFormat="1" ht="15.75">
      <c r="A2" s="117"/>
      <c r="B2" s="123"/>
      <c r="C2" s="124"/>
      <c r="D2" s="124"/>
      <c r="E2" s="124"/>
      <c r="F2" s="124"/>
      <c r="G2" s="125"/>
      <c r="H2" s="124"/>
      <c r="I2" s="124"/>
      <c r="J2" s="376" t="s">
        <v>12</v>
      </c>
      <c r="K2" s="376"/>
      <c r="L2" s="376"/>
      <c r="M2" s="376"/>
      <c r="N2" s="376"/>
      <c r="O2" s="376"/>
      <c r="P2" s="376"/>
      <c r="Q2" s="376"/>
      <c r="R2" s="376"/>
      <c r="S2" s="376"/>
    </row>
    <row r="3" spans="1:19" s="122" customFormat="1" ht="15.75">
      <c r="A3" s="127"/>
      <c r="B3" s="127"/>
      <c r="C3" s="124"/>
      <c r="D3" s="124"/>
      <c r="E3" s="124"/>
      <c r="F3" s="124"/>
      <c r="G3" s="125"/>
      <c r="H3" s="124"/>
      <c r="I3" s="124"/>
      <c r="J3" s="376" t="s">
        <v>94</v>
      </c>
      <c r="K3" s="376"/>
      <c r="L3" s="376"/>
      <c r="M3" s="376"/>
      <c r="N3" s="376"/>
      <c r="O3" s="376"/>
      <c r="P3" s="376"/>
      <c r="Q3" s="376"/>
      <c r="R3" s="376"/>
      <c r="S3" s="376"/>
    </row>
    <row r="4" spans="1:19" s="122" customFormat="1" ht="15.75">
      <c r="A4" s="127"/>
      <c r="B4" s="127"/>
      <c r="C4" s="124"/>
      <c r="D4" s="124"/>
      <c r="E4" s="124"/>
      <c r="F4" s="124"/>
      <c r="G4" s="125"/>
      <c r="H4" s="124"/>
      <c r="I4" s="124"/>
      <c r="J4" s="126"/>
      <c r="K4" s="126"/>
      <c r="L4" s="126"/>
      <c r="M4" s="126"/>
      <c r="N4" s="126"/>
      <c r="O4" s="380" t="s">
        <v>274</v>
      </c>
      <c r="P4" s="380"/>
      <c r="Q4" s="380"/>
      <c r="R4" s="380"/>
      <c r="S4" s="380"/>
    </row>
    <row r="5" spans="1:26" s="122" customFormat="1" ht="15.75">
      <c r="A5" s="127"/>
      <c r="B5" s="127"/>
      <c r="C5" s="124" t="s">
        <v>33</v>
      </c>
      <c r="D5" s="124"/>
      <c r="E5" s="124"/>
      <c r="F5" s="124"/>
      <c r="G5" s="125"/>
      <c r="H5" s="124"/>
      <c r="I5" s="124"/>
      <c r="J5" s="124"/>
      <c r="K5" s="126"/>
      <c r="L5" s="124"/>
      <c r="M5" s="126"/>
      <c r="N5" s="126"/>
      <c r="O5" s="126"/>
      <c r="P5" s="126"/>
      <c r="Q5" s="126"/>
      <c r="R5" s="126"/>
      <c r="S5" s="126"/>
      <c r="T5" s="129"/>
      <c r="U5" s="129"/>
      <c r="V5" s="129"/>
      <c r="W5" s="129"/>
      <c r="X5" s="129"/>
      <c r="Y5" s="129"/>
      <c r="Z5" s="129"/>
    </row>
    <row r="6" spans="1:19" s="122" customFormat="1" ht="15.75">
      <c r="A6" s="127"/>
      <c r="B6" s="128"/>
      <c r="C6" s="120" t="s">
        <v>107</v>
      </c>
      <c r="D6" s="120"/>
      <c r="E6" s="131"/>
      <c r="F6" s="131"/>
      <c r="G6" s="131"/>
      <c r="H6" s="131"/>
      <c r="I6" s="131"/>
      <c r="J6" s="131"/>
      <c r="K6" s="131"/>
      <c r="L6" s="124"/>
      <c r="M6" s="126"/>
      <c r="N6" s="126"/>
      <c r="O6" s="126"/>
      <c r="P6" s="126"/>
      <c r="Q6" s="126"/>
      <c r="R6" s="126"/>
      <c r="S6" s="126"/>
    </row>
    <row r="7" spans="1:19" s="122" customFormat="1" ht="15.75">
      <c r="A7" s="127"/>
      <c r="B7" s="128"/>
      <c r="C7" s="130"/>
      <c r="D7" s="130"/>
      <c r="E7" s="121"/>
      <c r="F7" s="121"/>
      <c r="G7" s="121"/>
      <c r="H7" s="121"/>
      <c r="I7" s="121"/>
      <c r="J7" s="121"/>
      <c r="K7" s="121"/>
      <c r="L7" s="124"/>
      <c r="M7" s="126"/>
      <c r="N7" s="126"/>
      <c r="O7" s="126"/>
      <c r="P7" s="126"/>
      <c r="Q7" s="126"/>
      <c r="R7" s="126"/>
      <c r="S7" s="126"/>
    </row>
    <row r="8" spans="1:19" s="122" customFormat="1" ht="15.75">
      <c r="A8" s="127"/>
      <c r="B8" s="128"/>
      <c r="C8" s="379" t="s">
        <v>112</v>
      </c>
      <c r="D8" s="379"/>
      <c r="E8" s="379"/>
      <c r="F8" s="379"/>
      <c r="G8" s="379"/>
      <c r="H8" s="379"/>
      <c r="I8" s="379"/>
      <c r="J8" s="379"/>
      <c r="K8" s="379"/>
      <c r="L8" s="124"/>
      <c r="M8" s="126"/>
      <c r="N8" s="126"/>
      <c r="O8" s="126"/>
      <c r="P8" s="126"/>
      <c r="Q8" s="126"/>
      <c r="R8" s="126"/>
      <c r="S8" s="126"/>
    </row>
    <row r="9" spans="1:19" s="122" customFormat="1" ht="15.75">
      <c r="A9" s="127"/>
      <c r="B9" s="128"/>
      <c r="C9" s="378" t="s">
        <v>13</v>
      </c>
      <c r="D9" s="378"/>
      <c r="E9" s="378"/>
      <c r="F9" s="378"/>
      <c r="G9" s="378"/>
      <c r="H9" s="378"/>
      <c r="I9" s="378"/>
      <c r="J9" s="378"/>
      <c r="K9" s="378"/>
      <c r="L9" s="124"/>
      <c r="M9" s="126"/>
      <c r="N9" s="126"/>
      <c r="O9" s="126"/>
      <c r="P9" s="126"/>
      <c r="Q9" s="126"/>
      <c r="R9" s="126"/>
      <c r="S9" s="126"/>
    </row>
    <row r="10" spans="1:19" ht="19.5" customHeight="1">
      <c r="A10" s="393" t="s">
        <v>14</v>
      </c>
      <c r="B10" s="396" t="s">
        <v>2</v>
      </c>
      <c r="C10" s="399" t="s">
        <v>252</v>
      </c>
      <c r="D10" s="384"/>
      <c r="E10" s="384"/>
      <c r="F10" s="384"/>
      <c r="G10" s="384"/>
      <c r="H10" s="384"/>
      <c r="I10" s="384"/>
      <c r="J10" s="384"/>
      <c r="K10" s="384"/>
      <c r="L10" s="384" t="s">
        <v>34</v>
      </c>
      <c r="M10" s="384"/>
      <c r="N10" s="384"/>
      <c r="O10" s="384"/>
      <c r="P10" s="384"/>
      <c r="Q10" s="384"/>
      <c r="R10" s="384"/>
      <c r="S10" s="385"/>
    </row>
    <row r="11" spans="1:19" ht="19.5" customHeight="1">
      <c r="A11" s="394"/>
      <c r="B11" s="397"/>
      <c r="C11" s="400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7"/>
    </row>
    <row r="12" spans="1:19" ht="19.5" customHeight="1">
      <c r="A12" s="395"/>
      <c r="B12" s="398"/>
      <c r="C12" s="56" t="s">
        <v>35</v>
      </c>
      <c r="D12" s="57" t="s">
        <v>36</v>
      </c>
      <c r="E12" s="57" t="s">
        <v>37</v>
      </c>
      <c r="F12" s="57" t="s">
        <v>38</v>
      </c>
      <c r="G12" s="56" t="s">
        <v>39</v>
      </c>
      <c r="H12" s="57" t="s">
        <v>40</v>
      </c>
      <c r="I12" s="57" t="s">
        <v>41</v>
      </c>
      <c r="J12" s="57" t="s">
        <v>42</v>
      </c>
      <c r="K12" s="56" t="s">
        <v>43</v>
      </c>
      <c r="L12" s="57" t="s">
        <v>44</v>
      </c>
      <c r="M12" s="57" t="s">
        <v>45</v>
      </c>
      <c r="N12" s="57" t="s">
        <v>46</v>
      </c>
      <c r="O12" s="56" t="s">
        <v>47</v>
      </c>
      <c r="P12" s="57" t="s">
        <v>48</v>
      </c>
      <c r="Q12" s="57" t="s">
        <v>49</v>
      </c>
      <c r="R12" s="57" t="s">
        <v>50</v>
      </c>
      <c r="S12" s="56" t="s">
        <v>51</v>
      </c>
    </row>
    <row r="13" spans="1:19" s="61" customFormat="1" ht="15.75">
      <c r="A13" s="58">
        <v>1</v>
      </c>
      <c r="B13" s="58">
        <v>2</v>
      </c>
      <c r="C13" s="59">
        <v>3</v>
      </c>
      <c r="D13" s="60">
        <v>4</v>
      </c>
      <c r="E13" s="59">
        <v>5</v>
      </c>
      <c r="F13" s="60">
        <v>6</v>
      </c>
      <c r="G13" s="59">
        <v>7</v>
      </c>
      <c r="H13" s="60">
        <v>8</v>
      </c>
      <c r="I13" s="59">
        <v>9</v>
      </c>
      <c r="J13" s="60">
        <v>10</v>
      </c>
      <c r="K13" s="59">
        <v>11</v>
      </c>
      <c r="L13" s="60">
        <v>12</v>
      </c>
      <c r="M13" s="59">
        <v>13</v>
      </c>
      <c r="N13" s="60">
        <v>14</v>
      </c>
      <c r="O13" s="59">
        <v>15</v>
      </c>
      <c r="P13" s="60">
        <v>16</v>
      </c>
      <c r="Q13" s="59">
        <v>17</v>
      </c>
      <c r="R13" s="60">
        <v>18</v>
      </c>
      <c r="S13" s="59">
        <v>19</v>
      </c>
    </row>
    <row r="14" spans="1:19" s="66" customFormat="1" ht="37.5" customHeight="1">
      <c r="A14" s="62">
        <v>1</v>
      </c>
      <c r="B14" s="63" t="s">
        <v>16</v>
      </c>
      <c r="C14" s="64">
        <f aca="true" t="shared" si="0" ref="C14:C31">G14+K14+O14+S14</f>
        <v>59.5</v>
      </c>
      <c r="D14" s="65">
        <f>SUM(D15:D18)</f>
        <v>0</v>
      </c>
      <c r="E14" s="65">
        <f>SUM(E15:E18)</f>
        <v>0</v>
      </c>
      <c r="F14" s="65">
        <f>SUM(F15:F18)</f>
        <v>0</v>
      </c>
      <c r="G14" s="64">
        <f aca="true" t="shared" si="1" ref="G14:G30">D14+E14+F14</f>
        <v>0</v>
      </c>
      <c r="H14" s="65">
        <f>SUM(H15:H18)</f>
        <v>0</v>
      </c>
      <c r="I14" s="65">
        <f>SUM(I15:I18)</f>
        <v>0</v>
      </c>
      <c r="J14" s="65">
        <f>SUM(J15:J18)</f>
        <v>59.5</v>
      </c>
      <c r="K14" s="64">
        <f aca="true" t="shared" si="2" ref="K14:K30">H14+I14+J14</f>
        <v>59.5</v>
      </c>
      <c r="L14" s="65">
        <f>SUM(L15:L18)</f>
        <v>0</v>
      </c>
      <c r="M14" s="65">
        <f>SUM(M15:M18)</f>
        <v>0</v>
      </c>
      <c r="N14" s="65">
        <f>SUM(N15:N18)</f>
        <v>0</v>
      </c>
      <c r="O14" s="64">
        <f aca="true" t="shared" si="3" ref="O14:O30">L14+M14+N14</f>
        <v>0</v>
      </c>
      <c r="P14" s="65">
        <f>SUM(P15:P18)</f>
        <v>0</v>
      </c>
      <c r="Q14" s="65">
        <f>SUM(Q15:Q18)</f>
        <v>0</v>
      </c>
      <c r="R14" s="65">
        <f>SUM(R15:R18)</f>
        <v>0</v>
      </c>
      <c r="S14" s="64">
        <f aca="true" t="shared" si="4" ref="S14:S30">P14+Q14+R14</f>
        <v>0</v>
      </c>
    </row>
    <row r="15" spans="1:26" s="66" customFormat="1" ht="18.75">
      <c r="A15" s="67" t="s">
        <v>17</v>
      </c>
      <c r="B15" s="68" t="s">
        <v>18</v>
      </c>
      <c r="C15" s="69">
        <f t="shared" si="0"/>
        <v>45.7</v>
      </c>
      <c r="D15" s="70"/>
      <c r="E15" s="70"/>
      <c r="F15" s="70"/>
      <c r="G15" s="69">
        <f t="shared" si="1"/>
        <v>0</v>
      </c>
      <c r="H15" s="70"/>
      <c r="I15" s="70"/>
      <c r="J15" s="206">
        <v>45.7</v>
      </c>
      <c r="K15" s="69">
        <f t="shared" si="2"/>
        <v>45.7</v>
      </c>
      <c r="L15" s="70"/>
      <c r="M15" s="70"/>
      <c r="N15" s="70"/>
      <c r="O15" s="69">
        <f t="shared" si="3"/>
        <v>0</v>
      </c>
      <c r="P15" s="70"/>
      <c r="Q15" s="70"/>
      <c r="R15" s="70"/>
      <c r="S15" s="69">
        <f t="shared" si="4"/>
        <v>0</v>
      </c>
      <c r="T15" s="71"/>
      <c r="U15" s="71"/>
      <c r="V15" s="71"/>
      <c r="W15" s="71"/>
      <c r="X15" s="71"/>
      <c r="Y15" s="71"/>
      <c r="Z15" s="71"/>
    </row>
    <row r="16" spans="1:26" s="66" customFormat="1" ht="18.75">
      <c r="A16" s="67" t="s">
        <v>19</v>
      </c>
      <c r="B16" s="68" t="s">
        <v>20</v>
      </c>
      <c r="C16" s="69">
        <f t="shared" si="0"/>
        <v>0</v>
      </c>
      <c r="D16" s="70"/>
      <c r="E16" s="70"/>
      <c r="F16" s="70"/>
      <c r="G16" s="69">
        <f t="shared" si="1"/>
        <v>0</v>
      </c>
      <c r="H16" s="70"/>
      <c r="I16" s="70"/>
      <c r="J16" s="135"/>
      <c r="K16" s="69">
        <f t="shared" si="2"/>
        <v>0</v>
      </c>
      <c r="L16" s="70"/>
      <c r="M16" s="70"/>
      <c r="N16" s="70"/>
      <c r="O16" s="69">
        <f t="shared" si="3"/>
        <v>0</v>
      </c>
      <c r="P16" s="70"/>
      <c r="Q16" s="70"/>
      <c r="R16" s="70"/>
      <c r="S16" s="69">
        <f t="shared" si="4"/>
        <v>0</v>
      </c>
      <c r="T16" s="71"/>
      <c r="U16" s="71"/>
      <c r="V16" s="71"/>
      <c r="W16" s="71"/>
      <c r="X16" s="71"/>
      <c r="Y16" s="71"/>
      <c r="Z16" s="71"/>
    </row>
    <row r="17" spans="1:19" s="66" customFormat="1" ht="56.25">
      <c r="A17" s="67"/>
      <c r="B17" s="68" t="s">
        <v>64</v>
      </c>
      <c r="C17" s="69">
        <f t="shared" si="0"/>
        <v>0</v>
      </c>
      <c r="D17" s="73"/>
      <c r="E17" s="73"/>
      <c r="F17" s="73"/>
      <c r="G17" s="69">
        <f t="shared" si="1"/>
        <v>0</v>
      </c>
      <c r="H17" s="73"/>
      <c r="I17" s="73"/>
      <c r="J17" s="73"/>
      <c r="K17" s="69">
        <f t="shared" si="2"/>
        <v>0</v>
      </c>
      <c r="L17" s="73"/>
      <c r="M17" s="73"/>
      <c r="N17" s="73"/>
      <c r="O17" s="69">
        <f t="shared" si="3"/>
        <v>0</v>
      </c>
      <c r="P17" s="73"/>
      <c r="Q17" s="73"/>
      <c r="R17" s="73"/>
      <c r="S17" s="69">
        <f t="shared" si="4"/>
        <v>0</v>
      </c>
    </row>
    <row r="18" spans="1:19" s="66" customFormat="1" ht="18.75">
      <c r="A18" s="67" t="s">
        <v>21</v>
      </c>
      <c r="B18" s="72" t="s">
        <v>22</v>
      </c>
      <c r="C18" s="69">
        <f t="shared" si="0"/>
        <v>13.8</v>
      </c>
      <c r="D18" s="73"/>
      <c r="E18" s="73"/>
      <c r="F18" s="73"/>
      <c r="G18" s="69">
        <f t="shared" si="1"/>
        <v>0</v>
      </c>
      <c r="H18" s="73"/>
      <c r="I18" s="73"/>
      <c r="J18" s="73">
        <v>13.8</v>
      </c>
      <c r="K18" s="69">
        <f t="shared" si="2"/>
        <v>13.8</v>
      </c>
      <c r="L18" s="73"/>
      <c r="M18" s="73"/>
      <c r="N18" s="73"/>
      <c r="O18" s="69">
        <f t="shared" si="3"/>
        <v>0</v>
      </c>
      <c r="P18" s="73"/>
      <c r="Q18" s="73"/>
      <c r="R18" s="73"/>
      <c r="S18" s="69">
        <f t="shared" si="4"/>
        <v>0</v>
      </c>
    </row>
    <row r="19" spans="1:19" s="66" customFormat="1" ht="18.75">
      <c r="A19" s="100" t="s">
        <v>75</v>
      </c>
      <c r="B19" s="101" t="s">
        <v>85</v>
      </c>
      <c r="C19" s="82">
        <f t="shared" si="0"/>
        <v>0</v>
      </c>
      <c r="D19" s="83"/>
      <c r="E19" s="83"/>
      <c r="F19" s="83"/>
      <c r="G19" s="82">
        <f t="shared" si="1"/>
        <v>0</v>
      </c>
      <c r="H19" s="83"/>
      <c r="I19" s="83"/>
      <c r="J19" s="83"/>
      <c r="K19" s="82">
        <f t="shared" si="2"/>
        <v>0</v>
      </c>
      <c r="L19" s="83"/>
      <c r="M19" s="83"/>
      <c r="N19" s="83"/>
      <c r="O19" s="82">
        <v>0</v>
      </c>
      <c r="P19" s="83"/>
      <c r="Q19" s="83"/>
      <c r="R19" s="83"/>
      <c r="S19" s="82">
        <f t="shared" si="4"/>
        <v>0</v>
      </c>
    </row>
    <row r="20" spans="1:19" s="66" customFormat="1" ht="18.75">
      <c r="A20" s="76" t="s">
        <v>79</v>
      </c>
      <c r="B20" s="102" t="s">
        <v>78</v>
      </c>
      <c r="C20" s="78">
        <f t="shared" si="0"/>
        <v>0</v>
      </c>
      <c r="D20" s="79"/>
      <c r="E20" s="79"/>
      <c r="F20" s="79"/>
      <c r="G20" s="78">
        <f t="shared" si="1"/>
        <v>0</v>
      </c>
      <c r="H20" s="79"/>
      <c r="I20" s="79"/>
      <c r="J20" s="79"/>
      <c r="K20" s="78">
        <f t="shared" si="2"/>
        <v>0</v>
      </c>
      <c r="L20" s="79"/>
      <c r="M20" s="79"/>
      <c r="N20" s="79"/>
      <c r="O20" s="78">
        <f t="shared" si="3"/>
        <v>0</v>
      </c>
      <c r="P20" s="79"/>
      <c r="Q20" s="79"/>
      <c r="R20" s="79"/>
      <c r="S20" s="78">
        <f t="shared" si="4"/>
        <v>0</v>
      </c>
    </row>
    <row r="21" spans="1:19" s="66" customFormat="1" ht="18.75">
      <c r="A21" s="76" t="s">
        <v>80</v>
      </c>
      <c r="B21" s="102" t="s">
        <v>10</v>
      </c>
      <c r="C21" s="78">
        <f t="shared" si="0"/>
        <v>0</v>
      </c>
      <c r="D21" s="79"/>
      <c r="E21" s="79"/>
      <c r="F21" s="79"/>
      <c r="G21" s="78">
        <f t="shared" si="1"/>
        <v>0</v>
      </c>
      <c r="H21" s="79"/>
      <c r="I21" s="79"/>
      <c r="J21" s="79"/>
      <c r="K21" s="78">
        <f t="shared" si="2"/>
        <v>0</v>
      </c>
      <c r="L21" s="79"/>
      <c r="M21" s="79"/>
      <c r="N21" s="79"/>
      <c r="O21" s="78">
        <f t="shared" si="3"/>
        <v>0</v>
      </c>
      <c r="P21" s="79"/>
      <c r="Q21" s="79"/>
      <c r="R21" s="79"/>
      <c r="S21" s="78">
        <f t="shared" si="4"/>
        <v>0</v>
      </c>
    </row>
    <row r="22" spans="1:19" s="66" customFormat="1" ht="18.75">
      <c r="A22" s="76" t="s">
        <v>81</v>
      </c>
      <c r="B22" s="102" t="s">
        <v>86</v>
      </c>
      <c r="C22" s="78">
        <f t="shared" si="0"/>
        <v>0</v>
      </c>
      <c r="D22" s="79">
        <f>SUM(D24:D26)</f>
        <v>0</v>
      </c>
      <c r="E22" s="79">
        <f>SUM(E24:E26)</f>
        <v>0</v>
      </c>
      <c r="F22" s="79">
        <f>SUM(F24:F26)</f>
        <v>0</v>
      </c>
      <c r="G22" s="78">
        <f t="shared" si="1"/>
        <v>0</v>
      </c>
      <c r="H22" s="79">
        <f>SUM(H24:H26)</f>
        <v>0</v>
      </c>
      <c r="I22" s="79">
        <f>SUM(I24:I26)</f>
        <v>0</v>
      </c>
      <c r="J22" s="79">
        <f>SUM(J24:J26)</f>
        <v>0</v>
      </c>
      <c r="K22" s="78">
        <f t="shared" si="2"/>
        <v>0</v>
      </c>
      <c r="L22" s="79">
        <f>SUM(L24:L26)</f>
        <v>0</v>
      </c>
      <c r="M22" s="79">
        <f>SUM(M24:M26)</f>
        <v>0</v>
      </c>
      <c r="N22" s="79">
        <f>SUM(N24:N26)</f>
        <v>0</v>
      </c>
      <c r="O22" s="78">
        <f t="shared" si="3"/>
        <v>0</v>
      </c>
      <c r="P22" s="79">
        <f>SUM(P24:P26)</f>
        <v>0</v>
      </c>
      <c r="Q22" s="79">
        <f>SUM(Q24:Q26)</f>
        <v>0</v>
      </c>
      <c r="R22" s="79">
        <f>SUM(R24:R26)</f>
        <v>0</v>
      </c>
      <c r="S22" s="78">
        <f t="shared" si="4"/>
        <v>0</v>
      </c>
    </row>
    <row r="23" spans="1:19" s="66" customFormat="1" ht="18.75">
      <c r="A23" s="76"/>
      <c r="B23" s="103" t="s">
        <v>3</v>
      </c>
      <c r="C23" s="78">
        <f t="shared" si="0"/>
        <v>0</v>
      </c>
      <c r="D23" s="79"/>
      <c r="E23" s="79"/>
      <c r="F23" s="79"/>
      <c r="G23" s="78">
        <f t="shared" si="1"/>
        <v>0</v>
      </c>
      <c r="H23" s="79"/>
      <c r="I23" s="79"/>
      <c r="J23" s="79"/>
      <c r="K23" s="78">
        <f t="shared" si="2"/>
        <v>0</v>
      </c>
      <c r="L23" s="79"/>
      <c r="M23" s="79"/>
      <c r="N23" s="79"/>
      <c r="O23" s="78">
        <f t="shared" si="3"/>
        <v>0</v>
      </c>
      <c r="P23" s="79"/>
      <c r="Q23" s="79"/>
      <c r="R23" s="79"/>
      <c r="S23" s="78">
        <f t="shared" si="4"/>
        <v>0</v>
      </c>
    </row>
    <row r="24" spans="1:19" s="66" customFormat="1" ht="18.75">
      <c r="A24" s="76" t="s">
        <v>82</v>
      </c>
      <c r="B24" s="103" t="s">
        <v>56</v>
      </c>
      <c r="C24" s="78">
        <f t="shared" si="0"/>
        <v>0</v>
      </c>
      <c r="D24" s="79"/>
      <c r="E24" s="79"/>
      <c r="F24" s="79"/>
      <c r="G24" s="78">
        <f t="shared" si="1"/>
        <v>0</v>
      </c>
      <c r="H24" s="79"/>
      <c r="I24" s="79"/>
      <c r="J24" s="79"/>
      <c r="K24" s="78">
        <f t="shared" si="2"/>
        <v>0</v>
      </c>
      <c r="L24" s="79"/>
      <c r="M24" s="79"/>
      <c r="N24" s="79"/>
      <c r="O24" s="78">
        <f t="shared" si="3"/>
        <v>0</v>
      </c>
      <c r="P24" s="79"/>
      <c r="Q24" s="79"/>
      <c r="R24" s="79"/>
      <c r="S24" s="78">
        <f t="shared" si="4"/>
        <v>0</v>
      </c>
    </row>
    <row r="25" spans="1:19" s="66" customFormat="1" ht="18.75">
      <c r="A25" s="76" t="s">
        <v>83</v>
      </c>
      <c r="B25" s="103" t="s">
        <v>57</v>
      </c>
      <c r="C25" s="78">
        <f t="shared" si="0"/>
        <v>0</v>
      </c>
      <c r="D25" s="79"/>
      <c r="E25" s="79"/>
      <c r="F25" s="79"/>
      <c r="G25" s="78">
        <f t="shared" si="1"/>
        <v>0</v>
      </c>
      <c r="H25" s="79"/>
      <c r="I25" s="79"/>
      <c r="J25" s="79"/>
      <c r="K25" s="78">
        <f t="shared" si="2"/>
        <v>0</v>
      </c>
      <c r="L25" s="79"/>
      <c r="M25" s="79"/>
      <c r="N25" s="79"/>
      <c r="O25" s="78">
        <f t="shared" si="3"/>
        <v>0</v>
      </c>
      <c r="P25" s="79"/>
      <c r="Q25" s="79"/>
      <c r="R25" s="79"/>
      <c r="S25" s="78">
        <f t="shared" si="4"/>
        <v>0</v>
      </c>
    </row>
    <row r="26" spans="1:19" s="66" customFormat="1" ht="37.5" customHeight="1">
      <c r="A26" s="76" t="s">
        <v>84</v>
      </c>
      <c r="B26" s="103" t="s">
        <v>58</v>
      </c>
      <c r="C26" s="78">
        <f t="shared" si="0"/>
        <v>0</v>
      </c>
      <c r="D26" s="79"/>
      <c r="E26" s="79"/>
      <c r="F26" s="79"/>
      <c r="G26" s="78">
        <f t="shared" si="1"/>
        <v>0</v>
      </c>
      <c r="H26" s="79"/>
      <c r="I26" s="79"/>
      <c r="J26" s="79"/>
      <c r="K26" s="78">
        <f t="shared" si="2"/>
        <v>0</v>
      </c>
      <c r="L26" s="79"/>
      <c r="M26" s="79"/>
      <c r="N26" s="79"/>
      <c r="O26" s="78">
        <f t="shared" si="3"/>
        <v>0</v>
      </c>
      <c r="P26" s="79"/>
      <c r="Q26" s="79"/>
      <c r="R26" s="79"/>
      <c r="S26" s="78">
        <f t="shared" si="4"/>
        <v>0</v>
      </c>
    </row>
    <row r="27" spans="1:19" s="66" customFormat="1" ht="37.5">
      <c r="A27" s="74" t="s">
        <v>76</v>
      </c>
      <c r="B27" s="75" t="s">
        <v>65</v>
      </c>
      <c r="C27" s="82">
        <f t="shared" si="0"/>
        <v>0</v>
      </c>
      <c r="D27" s="83"/>
      <c r="E27" s="83"/>
      <c r="F27" s="83"/>
      <c r="G27" s="82">
        <f t="shared" si="1"/>
        <v>0</v>
      </c>
      <c r="H27" s="83"/>
      <c r="I27" s="83"/>
      <c r="J27" s="83"/>
      <c r="K27" s="82">
        <f t="shared" si="2"/>
        <v>0</v>
      </c>
      <c r="L27" s="83"/>
      <c r="M27" s="83"/>
      <c r="N27" s="83"/>
      <c r="O27" s="82">
        <f t="shared" si="3"/>
        <v>0</v>
      </c>
      <c r="P27" s="83"/>
      <c r="Q27" s="83"/>
      <c r="R27" s="83"/>
      <c r="S27" s="82">
        <f t="shared" si="4"/>
        <v>0</v>
      </c>
    </row>
    <row r="28" spans="1:19" s="66" customFormat="1" ht="37.5">
      <c r="A28" s="74" t="s">
        <v>23</v>
      </c>
      <c r="B28" s="75" t="s">
        <v>66</v>
      </c>
      <c r="C28" s="82">
        <f t="shared" si="0"/>
        <v>0</v>
      </c>
      <c r="D28" s="83"/>
      <c r="E28" s="83"/>
      <c r="F28" s="83"/>
      <c r="G28" s="82">
        <f t="shared" si="1"/>
        <v>0</v>
      </c>
      <c r="H28" s="83"/>
      <c r="I28" s="83"/>
      <c r="J28" s="83"/>
      <c r="K28" s="82">
        <f t="shared" si="2"/>
        <v>0</v>
      </c>
      <c r="L28" s="83"/>
      <c r="M28" s="83"/>
      <c r="N28" s="83"/>
      <c r="O28" s="82">
        <f t="shared" si="3"/>
        <v>0</v>
      </c>
      <c r="P28" s="83"/>
      <c r="Q28" s="83"/>
      <c r="R28" s="83"/>
      <c r="S28" s="82">
        <f t="shared" si="4"/>
        <v>0</v>
      </c>
    </row>
    <row r="29" spans="1:19" s="66" customFormat="1" ht="18.75">
      <c r="A29" s="76" t="s">
        <v>24</v>
      </c>
      <c r="B29" s="77" t="s">
        <v>67</v>
      </c>
      <c r="C29" s="78">
        <f t="shared" si="0"/>
        <v>0</v>
      </c>
      <c r="D29" s="79"/>
      <c r="E29" s="79"/>
      <c r="F29" s="79"/>
      <c r="G29" s="78">
        <f t="shared" si="1"/>
        <v>0</v>
      </c>
      <c r="H29" s="79"/>
      <c r="I29" s="79"/>
      <c r="J29" s="79"/>
      <c r="K29" s="78">
        <f t="shared" si="2"/>
        <v>0</v>
      </c>
      <c r="L29" s="79"/>
      <c r="M29" s="79"/>
      <c r="N29" s="79"/>
      <c r="O29" s="78">
        <f t="shared" si="3"/>
        <v>0</v>
      </c>
      <c r="P29" s="79"/>
      <c r="Q29" s="79"/>
      <c r="R29" s="79"/>
      <c r="S29" s="78">
        <f t="shared" si="4"/>
        <v>0</v>
      </c>
    </row>
    <row r="30" spans="1:19" s="66" customFormat="1" ht="18.75">
      <c r="A30" s="74" t="s">
        <v>25</v>
      </c>
      <c r="B30" s="75" t="s">
        <v>68</v>
      </c>
      <c r="C30" s="82">
        <f t="shared" si="0"/>
        <v>0</v>
      </c>
      <c r="D30" s="83"/>
      <c r="E30" s="83"/>
      <c r="F30" s="83"/>
      <c r="G30" s="82">
        <f t="shared" si="1"/>
        <v>0</v>
      </c>
      <c r="H30" s="83"/>
      <c r="I30" s="83"/>
      <c r="J30" s="83"/>
      <c r="K30" s="82">
        <f t="shared" si="2"/>
        <v>0</v>
      </c>
      <c r="L30" s="83"/>
      <c r="M30" s="83"/>
      <c r="N30" s="83"/>
      <c r="O30" s="82">
        <f t="shared" si="3"/>
        <v>0</v>
      </c>
      <c r="P30" s="83"/>
      <c r="Q30" s="83"/>
      <c r="R30" s="83"/>
      <c r="S30" s="82">
        <f t="shared" si="4"/>
        <v>0</v>
      </c>
    </row>
    <row r="31" spans="1:19" s="66" customFormat="1" ht="18.75">
      <c r="A31" s="74" t="s">
        <v>77</v>
      </c>
      <c r="B31" s="75" t="s">
        <v>95</v>
      </c>
      <c r="C31" s="82">
        <f t="shared" si="0"/>
        <v>0</v>
      </c>
      <c r="D31" s="83"/>
      <c r="E31" s="83"/>
      <c r="F31" s="83"/>
      <c r="G31" s="82"/>
      <c r="H31" s="83"/>
      <c r="I31" s="83"/>
      <c r="J31" s="83"/>
      <c r="K31" s="82"/>
      <c r="L31" s="83"/>
      <c r="M31" s="83"/>
      <c r="N31" s="83"/>
      <c r="O31" s="82"/>
      <c r="P31" s="83"/>
      <c r="Q31" s="83"/>
      <c r="R31" s="83"/>
      <c r="S31" s="82"/>
    </row>
    <row r="32" spans="1:19" s="66" customFormat="1" ht="18.75">
      <c r="A32" s="74" t="s">
        <v>26</v>
      </c>
      <c r="B32" s="75" t="s">
        <v>69</v>
      </c>
      <c r="C32" s="105">
        <f>SUM(C33:C34)</f>
        <v>0</v>
      </c>
      <c r="D32" s="83"/>
      <c r="E32" s="83"/>
      <c r="F32" s="83"/>
      <c r="G32" s="82">
        <f aca="true" t="shared" si="5" ref="G32:G41">D32+E32+F32</f>
        <v>0</v>
      </c>
      <c r="H32" s="83"/>
      <c r="I32" s="83"/>
      <c r="J32" s="83"/>
      <c r="K32" s="82">
        <f aca="true" t="shared" si="6" ref="K32:K41">H32+I32+J32</f>
        <v>0</v>
      </c>
      <c r="L32" s="83"/>
      <c r="M32" s="83"/>
      <c r="N32" s="83"/>
      <c r="O32" s="82">
        <f aca="true" t="shared" si="7" ref="O32:O41">L32+M32+N32</f>
        <v>0</v>
      </c>
      <c r="P32" s="83"/>
      <c r="Q32" s="83"/>
      <c r="R32" s="83"/>
      <c r="S32" s="82">
        <f aca="true" t="shared" si="8" ref="S32:S41">P32+Q32+R32</f>
        <v>0</v>
      </c>
    </row>
    <row r="33" spans="1:19" s="66" customFormat="1" ht="18.75">
      <c r="A33" s="76" t="s">
        <v>27</v>
      </c>
      <c r="B33" s="77" t="s">
        <v>70</v>
      </c>
      <c r="C33" s="106">
        <f>SUM(D33:H33)</f>
        <v>0</v>
      </c>
      <c r="D33" s="79"/>
      <c r="E33" s="79"/>
      <c r="F33" s="79"/>
      <c r="G33" s="78">
        <f t="shared" si="5"/>
        <v>0</v>
      </c>
      <c r="H33" s="79"/>
      <c r="I33" s="79"/>
      <c r="J33" s="79"/>
      <c r="K33" s="78">
        <f t="shared" si="6"/>
        <v>0</v>
      </c>
      <c r="L33" s="79"/>
      <c r="M33" s="79"/>
      <c r="N33" s="79"/>
      <c r="O33" s="78">
        <f t="shared" si="7"/>
        <v>0</v>
      </c>
      <c r="P33" s="79"/>
      <c r="Q33" s="79"/>
      <c r="R33" s="79"/>
      <c r="S33" s="78">
        <f t="shared" si="8"/>
        <v>0</v>
      </c>
    </row>
    <row r="34" spans="1:19" s="66" customFormat="1" ht="37.5">
      <c r="A34" s="76" t="s">
        <v>87</v>
      </c>
      <c r="B34" s="77" t="s">
        <v>60</v>
      </c>
      <c r="C34" s="106">
        <f>SUM(D34:H34)</f>
        <v>0</v>
      </c>
      <c r="D34" s="79"/>
      <c r="E34" s="79"/>
      <c r="F34" s="79"/>
      <c r="G34" s="78">
        <f t="shared" si="5"/>
        <v>0</v>
      </c>
      <c r="H34" s="79"/>
      <c r="I34" s="79"/>
      <c r="J34" s="79"/>
      <c r="K34" s="78">
        <f t="shared" si="6"/>
        <v>0</v>
      </c>
      <c r="L34" s="79"/>
      <c r="M34" s="79"/>
      <c r="N34" s="79"/>
      <c r="O34" s="78">
        <f t="shared" si="7"/>
        <v>0</v>
      </c>
      <c r="P34" s="79"/>
      <c r="Q34" s="79"/>
      <c r="R34" s="79"/>
      <c r="S34" s="78">
        <f t="shared" si="8"/>
        <v>0</v>
      </c>
    </row>
    <row r="35" spans="1:19" s="66" customFormat="1" ht="37.5">
      <c r="A35" s="74" t="s">
        <v>28</v>
      </c>
      <c r="B35" s="75" t="s">
        <v>71</v>
      </c>
      <c r="C35" s="105">
        <f>SUM(C36)</f>
        <v>0</v>
      </c>
      <c r="D35" s="83"/>
      <c r="E35" s="83"/>
      <c r="F35" s="83"/>
      <c r="G35" s="82">
        <f t="shared" si="5"/>
        <v>0</v>
      </c>
      <c r="H35" s="83"/>
      <c r="I35" s="83"/>
      <c r="J35" s="83"/>
      <c r="K35" s="82">
        <f t="shared" si="6"/>
        <v>0</v>
      </c>
      <c r="L35" s="83"/>
      <c r="M35" s="83"/>
      <c r="N35" s="83"/>
      <c r="O35" s="82">
        <f t="shared" si="7"/>
        <v>0</v>
      </c>
      <c r="P35" s="83"/>
      <c r="Q35" s="83"/>
      <c r="R35" s="83"/>
      <c r="S35" s="82">
        <f t="shared" si="8"/>
        <v>0</v>
      </c>
    </row>
    <row r="36" spans="1:19" s="66" customFormat="1" ht="56.25">
      <c r="A36" s="76" t="s">
        <v>29</v>
      </c>
      <c r="B36" s="77" t="s">
        <v>72</v>
      </c>
      <c r="C36" s="106">
        <f>SUM(D36:H36)</f>
        <v>0</v>
      </c>
      <c r="D36" s="79"/>
      <c r="E36" s="79"/>
      <c r="F36" s="79"/>
      <c r="G36" s="78">
        <f t="shared" si="5"/>
        <v>0</v>
      </c>
      <c r="H36" s="79"/>
      <c r="I36" s="79"/>
      <c r="J36" s="79"/>
      <c r="K36" s="78">
        <f t="shared" si="6"/>
        <v>0</v>
      </c>
      <c r="L36" s="79"/>
      <c r="M36" s="79"/>
      <c r="N36" s="79"/>
      <c r="O36" s="78">
        <f t="shared" si="7"/>
        <v>0</v>
      </c>
      <c r="P36" s="79"/>
      <c r="Q36" s="79"/>
      <c r="R36" s="79"/>
      <c r="S36" s="78">
        <f t="shared" si="8"/>
        <v>0</v>
      </c>
    </row>
    <row r="37" spans="1:19" s="66" customFormat="1" ht="37.5">
      <c r="A37" s="74" t="s">
        <v>30</v>
      </c>
      <c r="B37" s="75" t="s">
        <v>73</v>
      </c>
      <c r="C37" s="105">
        <f>SUM(C39:C41)+C42</f>
        <v>0</v>
      </c>
      <c r="D37" s="83"/>
      <c r="E37" s="83"/>
      <c r="F37" s="83"/>
      <c r="G37" s="82">
        <f t="shared" si="5"/>
        <v>0</v>
      </c>
      <c r="H37" s="83"/>
      <c r="I37" s="83"/>
      <c r="J37" s="83"/>
      <c r="K37" s="82">
        <f t="shared" si="6"/>
        <v>0</v>
      </c>
      <c r="L37" s="83"/>
      <c r="M37" s="83"/>
      <c r="N37" s="83"/>
      <c r="O37" s="82">
        <f t="shared" si="7"/>
        <v>0</v>
      </c>
      <c r="P37" s="83"/>
      <c r="Q37" s="83"/>
      <c r="R37" s="83"/>
      <c r="S37" s="82">
        <f t="shared" si="8"/>
        <v>0</v>
      </c>
    </row>
    <row r="38" spans="1:19" s="66" customFormat="1" ht="18.75">
      <c r="A38" s="76" t="s">
        <v>88</v>
      </c>
      <c r="B38" s="77" t="s">
        <v>74</v>
      </c>
      <c r="C38" s="106">
        <f>SUM(D38:H38)</f>
        <v>0</v>
      </c>
      <c r="D38" s="79"/>
      <c r="E38" s="79"/>
      <c r="F38" s="79"/>
      <c r="G38" s="78">
        <f t="shared" si="5"/>
        <v>0</v>
      </c>
      <c r="H38" s="79"/>
      <c r="I38" s="79"/>
      <c r="J38" s="79"/>
      <c r="K38" s="78">
        <f t="shared" si="6"/>
        <v>0</v>
      </c>
      <c r="L38" s="79"/>
      <c r="M38" s="79"/>
      <c r="N38" s="79"/>
      <c r="O38" s="78">
        <f t="shared" si="7"/>
        <v>0</v>
      </c>
      <c r="P38" s="79"/>
      <c r="Q38" s="79"/>
      <c r="R38" s="79"/>
      <c r="S38" s="78">
        <f t="shared" si="8"/>
        <v>0</v>
      </c>
    </row>
    <row r="39" spans="1:19" s="66" customFormat="1" ht="56.25">
      <c r="A39" s="76" t="s">
        <v>89</v>
      </c>
      <c r="B39" s="77" t="s">
        <v>59</v>
      </c>
      <c r="C39" s="106">
        <f>SUM(D39:H39)</f>
        <v>0</v>
      </c>
      <c r="D39" s="79"/>
      <c r="E39" s="79"/>
      <c r="F39" s="79"/>
      <c r="G39" s="78">
        <f t="shared" si="5"/>
        <v>0</v>
      </c>
      <c r="H39" s="79"/>
      <c r="I39" s="79"/>
      <c r="J39" s="79"/>
      <c r="K39" s="78">
        <f t="shared" si="6"/>
        <v>0</v>
      </c>
      <c r="L39" s="79"/>
      <c r="M39" s="79"/>
      <c r="N39" s="79"/>
      <c r="O39" s="78">
        <f t="shared" si="7"/>
        <v>0</v>
      </c>
      <c r="P39" s="79"/>
      <c r="Q39" s="79"/>
      <c r="R39" s="79"/>
      <c r="S39" s="78">
        <f t="shared" si="8"/>
        <v>0</v>
      </c>
    </row>
    <row r="40" spans="1:19" s="66" customFormat="1" ht="37.5">
      <c r="A40" s="76" t="s">
        <v>90</v>
      </c>
      <c r="B40" s="77" t="s">
        <v>61</v>
      </c>
      <c r="C40" s="106">
        <f>SUM(D40:H40)</f>
        <v>0</v>
      </c>
      <c r="D40" s="79"/>
      <c r="E40" s="79"/>
      <c r="F40" s="79"/>
      <c r="G40" s="78">
        <f t="shared" si="5"/>
        <v>0</v>
      </c>
      <c r="H40" s="79"/>
      <c r="I40" s="79"/>
      <c r="J40" s="79"/>
      <c r="K40" s="78">
        <f t="shared" si="6"/>
        <v>0</v>
      </c>
      <c r="L40" s="79"/>
      <c r="M40" s="79"/>
      <c r="N40" s="79"/>
      <c r="O40" s="78">
        <f t="shared" si="7"/>
        <v>0</v>
      </c>
      <c r="P40" s="79"/>
      <c r="Q40" s="79"/>
      <c r="R40" s="79"/>
      <c r="S40" s="78">
        <f t="shared" si="8"/>
        <v>0</v>
      </c>
    </row>
    <row r="41" spans="1:19" s="66" customFormat="1" ht="18.75">
      <c r="A41" s="76" t="s">
        <v>91</v>
      </c>
      <c r="B41" s="77" t="s">
        <v>62</v>
      </c>
      <c r="C41" s="106">
        <f>SUM(D41:H41)</f>
        <v>0</v>
      </c>
      <c r="D41" s="79"/>
      <c r="E41" s="79"/>
      <c r="F41" s="79"/>
      <c r="G41" s="78">
        <f t="shared" si="5"/>
        <v>0</v>
      </c>
      <c r="H41" s="79"/>
      <c r="I41" s="79"/>
      <c r="J41" s="79"/>
      <c r="K41" s="78">
        <f t="shared" si="6"/>
        <v>0</v>
      </c>
      <c r="L41" s="79"/>
      <c r="M41" s="79"/>
      <c r="N41" s="79"/>
      <c r="O41" s="78">
        <f t="shared" si="7"/>
        <v>0</v>
      </c>
      <c r="P41" s="79"/>
      <c r="Q41" s="79"/>
      <c r="R41" s="79"/>
      <c r="S41" s="78">
        <f t="shared" si="8"/>
        <v>0</v>
      </c>
    </row>
    <row r="42" spans="1:19" s="66" customFormat="1" ht="18.75">
      <c r="A42" s="76" t="s">
        <v>96</v>
      </c>
      <c r="B42" s="77" t="s">
        <v>97</v>
      </c>
      <c r="C42" s="106">
        <f>SUM(D42:H42)</f>
        <v>0</v>
      </c>
      <c r="D42" s="79"/>
      <c r="E42" s="79"/>
      <c r="F42" s="79"/>
      <c r="G42" s="78"/>
      <c r="H42" s="79"/>
      <c r="I42" s="79"/>
      <c r="J42" s="79"/>
      <c r="K42" s="78"/>
      <c r="L42" s="79"/>
      <c r="M42" s="79"/>
      <c r="N42" s="79"/>
      <c r="O42" s="78"/>
      <c r="P42" s="79"/>
      <c r="Q42" s="79"/>
      <c r="R42" s="79"/>
      <c r="S42" s="78"/>
    </row>
    <row r="43" spans="1:19" s="80" customFormat="1" ht="18.75">
      <c r="A43" s="74" t="s">
        <v>92</v>
      </c>
      <c r="B43" s="81" t="s">
        <v>31</v>
      </c>
      <c r="C43" s="82">
        <f aca="true" t="shared" si="9" ref="C43:S43">SUM(C14,C19,C27,C28,C30,C32,C35,C37)</f>
        <v>59.5</v>
      </c>
      <c r="D43" s="82">
        <f t="shared" si="9"/>
        <v>0</v>
      </c>
      <c r="E43" s="82">
        <f t="shared" si="9"/>
        <v>0</v>
      </c>
      <c r="F43" s="82">
        <f t="shared" si="9"/>
        <v>0</v>
      </c>
      <c r="G43" s="82">
        <f t="shared" si="9"/>
        <v>0</v>
      </c>
      <c r="H43" s="82">
        <f t="shared" si="9"/>
        <v>0</v>
      </c>
      <c r="I43" s="82">
        <f t="shared" si="9"/>
        <v>0</v>
      </c>
      <c r="J43" s="82">
        <f t="shared" si="9"/>
        <v>59.5</v>
      </c>
      <c r="K43" s="82">
        <f t="shared" si="9"/>
        <v>59.5</v>
      </c>
      <c r="L43" s="82">
        <f t="shared" si="9"/>
        <v>0</v>
      </c>
      <c r="M43" s="82">
        <f t="shared" si="9"/>
        <v>0</v>
      </c>
      <c r="N43" s="82">
        <f t="shared" si="9"/>
        <v>0</v>
      </c>
      <c r="O43" s="82">
        <f t="shared" si="9"/>
        <v>0</v>
      </c>
      <c r="P43" s="82">
        <f t="shared" si="9"/>
        <v>0</v>
      </c>
      <c r="Q43" s="82">
        <f t="shared" si="9"/>
        <v>0</v>
      </c>
      <c r="R43" s="82">
        <f t="shared" si="9"/>
        <v>0</v>
      </c>
      <c r="S43" s="82">
        <f t="shared" si="9"/>
        <v>0</v>
      </c>
    </row>
    <row r="44" spans="1:11" s="66" customFormat="1" ht="20.25" customHeight="1">
      <c r="A44" s="84"/>
      <c r="B44" s="85"/>
      <c r="C44" s="390" t="s">
        <v>52</v>
      </c>
      <c r="D44" s="390"/>
      <c r="E44" s="390"/>
      <c r="F44" s="390"/>
      <c r="G44" s="390"/>
      <c r="H44" s="390"/>
      <c r="I44" s="390"/>
      <c r="J44" s="86"/>
      <c r="K44" s="86"/>
    </row>
    <row r="45" spans="1:11" s="66" customFormat="1" ht="23.25" customHeight="1">
      <c r="A45" s="84"/>
      <c r="B45" s="85"/>
      <c r="C45" s="388" t="s">
        <v>53</v>
      </c>
      <c r="D45" s="388"/>
      <c r="E45" s="388"/>
      <c r="F45" s="388"/>
      <c r="G45" s="388"/>
      <c r="H45" s="388"/>
      <c r="I45" s="388"/>
      <c r="J45" s="388"/>
      <c r="K45" s="388"/>
    </row>
    <row r="46" spans="1:110" ht="22.5" customHeight="1">
      <c r="A46" s="88" t="s">
        <v>98</v>
      </c>
      <c r="C46" s="55"/>
      <c r="D46" s="55"/>
      <c r="E46" s="55" t="s">
        <v>100</v>
      </c>
      <c r="F46" s="55"/>
      <c r="G46" s="140" t="s">
        <v>253</v>
      </c>
      <c r="H46" s="55"/>
      <c r="I46" s="55"/>
      <c r="J46" s="55"/>
      <c r="K46" s="55"/>
      <c r="L46" s="55"/>
      <c r="M46" s="55"/>
      <c r="N46" s="55"/>
      <c r="O46" s="55"/>
      <c r="AS46" s="377"/>
      <c r="AT46" s="377"/>
      <c r="AU46" s="377"/>
      <c r="AV46" s="377"/>
      <c r="AW46" s="377"/>
      <c r="AX46" s="377"/>
      <c r="AY46" s="377"/>
      <c r="AZ46" s="377"/>
      <c r="BA46" s="377"/>
      <c r="BB46" s="377"/>
      <c r="BC46" s="377"/>
      <c r="BD46" s="377"/>
      <c r="BE46" s="377"/>
      <c r="BF46" s="377"/>
      <c r="BG46" s="377"/>
      <c r="BH46" s="377"/>
      <c r="BI46" s="377"/>
      <c r="BJ46" s="377"/>
      <c r="BK46" s="377"/>
      <c r="BL46" s="377"/>
      <c r="BM46" s="377"/>
      <c r="BN46" s="377"/>
      <c r="BO46" s="377"/>
      <c r="BP46" s="377"/>
      <c r="BQ46" s="377"/>
      <c r="BR46" s="377"/>
      <c r="BS46" s="377"/>
      <c r="BT46" s="377"/>
      <c r="BU46" s="377"/>
      <c r="BV46" s="377"/>
      <c r="BW46" s="377"/>
      <c r="BX46" s="377"/>
      <c r="BY46" s="377"/>
      <c r="BZ46" s="377"/>
      <c r="CA46" s="377"/>
      <c r="CB46" s="377"/>
      <c r="CC46" s="377"/>
      <c r="CD46" s="377"/>
      <c r="CE46" s="377"/>
      <c r="CF46" s="377"/>
      <c r="CG46" s="377"/>
      <c r="CH46" s="377"/>
      <c r="CI46" s="377"/>
      <c r="CJ46" s="377"/>
      <c r="CK46" s="377"/>
      <c r="CL46" s="377"/>
      <c r="CM46" s="377"/>
      <c r="CN46" s="377"/>
      <c r="CO46" s="377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5"/>
      <c r="DF46" s="115"/>
    </row>
    <row r="47" spans="3:108" ht="24" customHeight="1">
      <c r="C47" s="55"/>
      <c r="D47" s="55"/>
      <c r="E47" s="2" t="s">
        <v>0</v>
      </c>
      <c r="F47" s="87"/>
      <c r="G47" s="383" t="s">
        <v>1</v>
      </c>
      <c r="H47" s="383"/>
      <c r="I47" s="383"/>
      <c r="J47" s="55"/>
      <c r="K47" s="55"/>
      <c r="L47" s="55"/>
      <c r="M47" s="55"/>
      <c r="N47" s="55"/>
      <c r="O47" s="55"/>
      <c r="AS47" s="381"/>
      <c r="AT47" s="381"/>
      <c r="AU47" s="381"/>
      <c r="AV47" s="381"/>
      <c r="AW47" s="381"/>
      <c r="AX47" s="381"/>
      <c r="AY47" s="381"/>
      <c r="AZ47" s="381"/>
      <c r="BA47" s="381"/>
      <c r="BB47" s="381"/>
      <c r="BC47" s="381"/>
      <c r="BD47" s="381"/>
      <c r="BE47" s="381"/>
      <c r="BF47" s="381"/>
      <c r="BG47" s="381"/>
      <c r="BH47" s="381"/>
      <c r="BI47" s="381"/>
      <c r="BJ47" s="381"/>
      <c r="BK47" s="381"/>
      <c r="BL47" s="381"/>
      <c r="BM47" s="381"/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  <c r="CO47" s="381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</row>
    <row r="48" spans="1:108" ht="22.5" customHeight="1">
      <c r="A48" s="88" t="s">
        <v>99</v>
      </c>
      <c r="B48" s="55"/>
      <c r="D48" s="55"/>
      <c r="E48" s="55" t="s">
        <v>100</v>
      </c>
      <c r="F48" s="55"/>
      <c r="G48" s="140" t="s">
        <v>113</v>
      </c>
      <c r="H48" s="55"/>
      <c r="I48" s="55"/>
      <c r="J48" s="55"/>
      <c r="K48" s="55"/>
      <c r="L48" s="55"/>
      <c r="M48" s="55"/>
      <c r="N48" s="55"/>
      <c r="O48" s="55"/>
      <c r="AS48" s="377"/>
      <c r="AT48" s="377"/>
      <c r="AU48" s="377"/>
      <c r="AV48" s="377"/>
      <c r="AW48" s="377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377"/>
      <c r="BK48" s="377"/>
      <c r="BL48" s="377"/>
      <c r="BM48" s="377"/>
      <c r="BN48" s="377"/>
      <c r="BO48" s="377"/>
      <c r="BP48" s="377"/>
      <c r="BQ48" s="377"/>
      <c r="BR48" s="377"/>
      <c r="BS48" s="377"/>
      <c r="BT48" s="377"/>
      <c r="BU48" s="377"/>
      <c r="BV48" s="377"/>
      <c r="BW48" s="377"/>
      <c r="BX48" s="377"/>
      <c r="BY48" s="377"/>
      <c r="BZ48" s="377"/>
      <c r="CA48" s="377"/>
      <c r="CB48" s="377"/>
      <c r="CC48" s="377"/>
      <c r="CD48" s="377"/>
      <c r="CE48" s="377"/>
      <c r="CF48" s="377"/>
      <c r="CG48" s="377"/>
      <c r="CH48" s="377"/>
      <c r="CI48" s="377"/>
      <c r="CJ48" s="377"/>
      <c r="CK48" s="377"/>
      <c r="CL48" s="377"/>
      <c r="CM48" s="377"/>
      <c r="CN48" s="377"/>
      <c r="CO48" s="377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</row>
    <row r="49" spans="3:108" ht="29.25" customHeight="1">
      <c r="C49" s="55"/>
      <c r="D49" s="55"/>
      <c r="E49" s="2" t="s">
        <v>0</v>
      </c>
      <c r="F49" s="87"/>
      <c r="G49" s="383" t="s">
        <v>1</v>
      </c>
      <c r="H49" s="383"/>
      <c r="I49" s="383"/>
      <c r="J49" s="55"/>
      <c r="K49" s="55"/>
      <c r="L49" s="55"/>
      <c r="M49" s="55"/>
      <c r="N49" s="55"/>
      <c r="O49" s="55"/>
      <c r="AS49" s="381"/>
      <c r="AT49" s="381"/>
      <c r="AU49" s="381"/>
      <c r="AV49" s="381"/>
      <c r="AW49" s="381"/>
      <c r="AX49" s="381"/>
      <c r="AY49" s="381"/>
      <c r="AZ49" s="381"/>
      <c r="BA49" s="381"/>
      <c r="BB49" s="381"/>
      <c r="BC49" s="381"/>
      <c r="BD49" s="381"/>
      <c r="BE49" s="381"/>
      <c r="BF49" s="381"/>
      <c r="BG49" s="381"/>
      <c r="BH49" s="381"/>
      <c r="BI49" s="381"/>
      <c r="BJ49" s="381"/>
      <c r="BK49" s="381"/>
      <c r="BL49" s="381"/>
      <c r="BM49" s="381"/>
      <c r="BN49" s="381"/>
      <c r="BO49" s="381"/>
      <c r="BP49" s="381"/>
      <c r="BQ49" s="381"/>
      <c r="BR49" s="381"/>
      <c r="BS49" s="381"/>
      <c r="BT49" s="381"/>
      <c r="BU49" s="381"/>
      <c r="BV49" s="381"/>
      <c r="BW49" s="381"/>
      <c r="BX49" s="381"/>
      <c r="BY49" s="381"/>
      <c r="BZ49" s="381"/>
      <c r="CA49" s="381"/>
      <c r="CB49" s="381"/>
      <c r="CC49" s="381"/>
      <c r="CD49" s="381"/>
      <c r="CE49" s="381"/>
      <c r="CF49" s="381"/>
      <c r="CG49" s="381"/>
      <c r="CH49" s="381"/>
      <c r="CI49" s="381"/>
      <c r="CJ49" s="381"/>
      <c r="CK49" s="381"/>
      <c r="CL49" s="381"/>
      <c r="CM49" s="381"/>
      <c r="CN49" s="381"/>
      <c r="CO49" s="381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</row>
    <row r="50" spans="1:106" ht="18.75">
      <c r="A50" s="382" t="s">
        <v>11</v>
      </c>
      <c r="B50" s="382"/>
      <c r="C50" s="382"/>
      <c r="D50" s="382"/>
      <c r="E50" s="3"/>
      <c r="F50" s="87"/>
      <c r="G50" s="392" t="s">
        <v>113</v>
      </c>
      <c r="H50" s="392"/>
      <c r="O50" s="5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</row>
    <row r="51" spans="1:106" ht="18.75" customHeight="1">
      <c r="A51" s="382" t="s">
        <v>114</v>
      </c>
      <c r="B51" s="382"/>
      <c r="C51" s="1"/>
      <c r="D51" s="2"/>
      <c r="E51" s="2" t="s">
        <v>0</v>
      </c>
      <c r="F51" s="87"/>
      <c r="G51" s="391" t="s">
        <v>1</v>
      </c>
      <c r="H51" s="391"/>
      <c r="I51" s="391"/>
      <c r="O51" s="5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</row>
    <row r="52" spans="3:15" ht="18.75">
      <c r="C52" s="1"/>
      <c r="D52" s="1"/>
      <c r="E52" s="1"/>
      <c r="F52" s="2"/>
      <c r="G52" s="87"/>
      <c r="H52" s="2"/>
      <c r="I52" s="87"/>
      <c r="J52" s="383"/>
      <c r="K52" s="383"/>
      <c r="L52" s="55"/>
      <c r="M52" s="55"/>
      <c r="N52" s="55"/>
      <c r="O52" s="55"/>
    </row>
    <row r="53" spans="3:15" ht="18.75">
      <c r="C53" s="1"/>
      <c r="D53" s="1"/>
      <c r="E53" s="1"/>
      <c r="F53" s="2"/>
      <c r="G53" s="87"/>
      <c r="H53" s="2"/>
      <c r="I53" s="87"/>
      <c r="J53" s="2"/>
      <c r="K53" s="2"/>
      <c r="L53" s="55"/>
      <c r="M53" s="55"/>
      <c r="N53" s="55"/>
      <c r="O53" s="55"/>
    </row>
    <row r="54" spans="3:15" ht="18.75">
      <c r="C54" s="382"/>
      <c r="D54" s="382"/>
      <c r="E54" s="382"/>
      <c r="F54" s="382"/>
      <c r="G54" s="87"/>
      <c r="H54" s="4"/>
      <c r="I54" s="113"/>
      <c r="J54" s="4"/>
      <c r="K54" s="4"/>
      <c r="L54" s="55"/>
      <c r="M54" s="55"/>
      <c r="N54" s="55"/>
      <c r="O54" s="55"/>
    </row>
    <row r="55" spans="3:15" ht="18.75">
      <c r="C55" s="382"/>
      <c r="D55" s="382"/>
      <c r="E55" s="1"/>
      <c r="F55" s="2"/>
      <c r="G55" s="87"/>
      <c r="H55" s="2"/>
      <c r="I55" s="87"/>
      <c r="J55" s="383"/>
      <c r="K55" s="383"/>
      <c r="L55" s="55"/>
      <c r="M55" s="55"/>
      <c r="N55" s="55"/>
      <c r="O55" s="55"/>
    </row>
    <row r="56" spans="3:15" ht="18.75">
      <c r="C56" s="89"/>
      <c r="D56" s="89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3:15" ht="18.75">
      <c r="C57" s="89"/>
      <c r="D57" s="89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3:15" ht="18.75"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3:15" ht="18.75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3:15" ht="18.75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</sheetData>
  <sheetProtection/>
  <protectedRanges>
    <protectedRange password="CE28" sqref="L1:L2 A1:I2" name="Диапазон9"/>
    <protectedRange password="CE28" sqref="C43:S43" name="Диапазон7"/>
    <protectedRange password="CE28" sqref="D40:S42" name="Диапазон6"/>
    <protectedRange password="CE28" sqref="D30:S30 D32:S36" name="Диапазон5"/>
    <protectedRange password="CE28" sqref="D20:S28" name="Диапазон4"/>
    <protectedRange password="CE28" sqref="D20:S28" name="Диапазон3"/>
    <protectedRange password="CE28" sqref="D20:S28" name="Диапазон2"/>
    <protectedRange password="CE28" sqref="C10:S12 D14:S18" name="Диапазон1"/>
    <protectedRange password="CE28" sqref="A46:A49" name="Диапазон8_2"/>
  </protectedRanges>
  <mergeCells count="28">
    <mergeCell ref="J1:S1"/>
    <mergeCell ref="J2:S2"/>
    <mergeCell ref="J3:S3"/>
    <mergeCell ref="C9:K9"/>
    <mergeCell ref="C8:K8"/>
    <mergeCell ref="O4:S4"/>
    <mergeCell ref="G50:H50"/>
    <mergeCell ref="AS49:BL49"/>
    <mergeCell ref="BM49:CO49"/>
    <mergeCell ref="AS46:CO46"/>
    <mergeCell ref="AS47:BL47"/>
    <mergeCell ref="BM47:CO47"/>
    <mergeCell ref="AS48:CO48"/>
    <mergeCell ref="C55:D55"/>
    <mergeCell ref="J55:K55"/>
    <mergeCell ref="L10:S11"/>
    <mergeCell ref="C45:K45"/>
    <mergeCell ref="A50:D50"/>
    <mergeCell ref="A51:B51"/>
    <mergeCell ref="J52:K52"/>
    <mergeCell ref="C54:F54"/>
    <mergeCell ref="C44:I44"/>
    <mergeCell ref="G51:I51"/>
    <mergeCell ref="A10:A12"/>
    <mergeCell ref="B10:B12"/>
    <mergeCell ref="C10:K11"/>
    <mergeCell ref="G49:I49"/>
    <mergeCell ref="G47:I47"/>
  </mergeCells>
  <printOptions/>
  <pageMargins left="0" right="0" top="0" bottom="0" header="0.18" footer="0.19"/>
  <pageSetup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tabColor indexed="13"/>
  </sheetPr>
  <dimension ref="A1:DF60"/>
  <sheetViews>
    <sheetView view="pageBreakPreview" zoomScale="80" zoomScaleNormal="75" zoomScaleSheetLayoutView="80" workbookViewId="0" topLeftCell="G1">
      <selection activeCell="O5" sqref="O5"/>
    </sheetView>
  </sheetViews>
  <sheetFormatPr defaultColWidth="9.00390625" defaultRowHeight="12.75"/>
  <cols>
    <col min="1" max="1" width="8.75390625" style="88" customWidth="1"/>
    <col min="2" max="2" width="59.875" style="88" customWidth="1"/>
    <col min="3" max="3" width="11.375" style="88" customWidth="1"/>
    <col min="4" max="8" width="13.25390625" style="88" customWidth="1"/>
    <col min="9" max="15" width="13.25390625" style="90" customWidth="1"/>
    <col min="16" max="19" width="13.25390625" style="55" customWidth="1"/>
    <col min="20" max="16384" width="9.125" style="55" customWidth="1"/>
  </cols>
  <sheetData>
    <row r="1" spans="1:22" s="122" customFormat="1" ht="15.75">
      <c r="A1" s="117"/>
      <c r="B1" s="118"/>
      <c r="C1" s="119"/>
      <c r="D1" s="119"/>
      <c r="E1" s="119"/>
      <c r="F1" s="119"/>
      <c r="G1" s="120"/>
      <c r="H1" s="119"/>
      <c r="I1" s="121"/>
      <c r="J1" s="375" t="s">
        <v>55</v>
      </c>
      <c r="K1" s="375"/>
      <c r="L1" s="375"/>
      <c r="M1" s="375"/>
      <c r="N1" s="375"/>
      <c r="O1" s="375"/>
      <c r="P1" s="375"/>
      <c r="Q1" s="375"/>
      <c r="R1" s="375"/>
      <c r="S1" s="375"/>
      <c r="T1" s="120"/>
      <c r="U1" s="120"/>
      <c r="V1" s="120"/>
    </row>
    <row r="2" spans="1:19" s="122" customFormat="1" ht="15.75">
      <c r="A2" s="117"/>
      <c r="B2" s="123"/>
      <c r="C2" s="124"/>
      <c r="D2" s="124"/>
      <c r="E2" s="124"/>
      <c r="F2" s="124"/>
      <c r="G2" s="125"/>
      <c r="H2" s="124"/>
      <c r="I2" s="124"/>
      <c r="J2" s="376" t="s">
        <v>12</v>
      </c>
      <c r="K2" s="376"/>
      <c r="L2" s="376"/>
      <c r="M2" s="376"/>
      <c r="N2" s="376"/>
      <c r="O2" s="376"/>
      <c r="P2" s="376"/>
      <c r="Q2" s="376"/>
      <c r="R2" s="376"/>
      <c r="S2" s="376"/>
    </row>
    <row r="3" spans="1:19" s="122" customFormat="1" ht="15.75">
      <c r="A3" s="127"/>
      <c r="B3" s="127"/>
      <c r="C3" s="124"/>
      <c r="D3" s="124"/>
      <c r="E3" s="124"/>
      <c r="F3" s="124"/>
      <c r="G3" s="125"/>
      <c r="H3" s="124"/>
      <c r="I3" s="124"/>
      <c r="J3" s="376" t="s">
        <v>94</v>
      </c>
      <c r="K3" s="376"/>
      <c r="L3" s="376"/>
      <c r="M3" s="376"/>
      <c r="N3" s="376"/>
      <c r="O3" s="376"/>
      <c r="P3" s="376"/>
      <c r="Q3" s="376"/>
      <c r="R3" s="376"/>
      <c r="S3" s="376"/>
    </row>
    <row r="4" spans="1:19" s="122" customFormat="1" ht="15.75">
      <c r="A4" s="127"/>
      <c r="B4" s="127"/>
      <c r="C4" s="124"/>
      <c r="D4" s="124"/>
      <c r="E4" s="124"/>
      <c r="F4" s="124"/>
      <c r="G4" s="125"/>
      <c r="H4" s="124"/>
      <c r="I4" s="124"/>
      <c r="J4" s="126"/>
      <c r="K4" s="126"/>
      <c r="L4" s="126"/>
      <c r="M4" s="126"/>
      <c r="N4" s="126"/>
      <c r="O4" s="380" t="s">
        <v>275</v>
      </c>
      <c r="P4" s="380"/>
      <c r="Q4" s="380"/>
      <c r="R4" s="380"/>
      <c r="S4" s="380"/>
    </row>
    <row r="5" spans="1:26" s="122" customFormat="1" ht="15.75">
      <c r="A5" s="127"/>
      <c r="B5" s="127"/>
      <c r="C5" s="124" t="s">
        <v>33</v>
      </c>
      <c r="D5" s="124"/>
      <c r="E5" s="124"/>
      <c r="F5" s="124"/>
      <c r="G5" s="125"/>
      <c r="H5" s="124"/>
      <c r="I5" s="124"/>
      <c r="J5" s="124"/>
      <c r="K5" s="126"/>
      <c r="L5" s="124"/>
      <c r="M5" s="126"/>
      <c r="N5" s="126"/>
      <c r="O5" s="126"/>
      <c r="P5" s="126"/>
      <c r="Q5" s="126"/>
      <c r="R5" s="126"/>
      <c r="S5" s="126"/>
      <c r="T5" s="129"/>
      <c r="U5" s="129"/>
      <c r="V5" s="129"/>
      <c r="W5" s="129"/>
      <c r="X5" s="129"/>
      <c r="Y5" s="129"/>
      <c r="Z5" s="129"/>
    </row>
    <row r="6" spans="1:19" s="122" customFormat="1" ht="15.75">
      <c r="A6" s="127"/>
      <c r="B6" s="128"/>
      <c r="C6" s="120" t="s">
        <v>108</v>
      </c>
      <c r="D6" s="120"/>
      <c r="E6" s="131"/>
      <c r="F6" s="131"/>
      <c r="G6" s="131"/>
      <c r="H6" s="131"/>
      <c r="I6" s="131"/>
      <c r="J6" s="131"/>
      <c r="K6" s="131"/>
      <c r="L6" s="124"/>
      <c r="M6" s="126"/>
      <c r="N6" s="126"/>
      <c r="O6" s="126"/>
      <c r="P6" s="126"/>
      <c r="Q6" s="126"/>
      <c r="R6" s="126"/>
      <c r="S6" s="126"/>
    </row>
    <row r="7" spans="1:19" s="122" customFormat="1" ht="15.75">
      <c r="A7" s="127"/>
      <c r="B7" s="128"/>
      <c r="C7" s="130"/>
      <c r="D7" s="130"/>
      <c r="E7" s="121"/>
      <c r="F7" s="121"/>
      <c r="G7" s="121"/>
      <c r="H7" s="121"/>
      <c r="I7" s="121"/>
      <c r="J7" s="121"/>
      <c r="K7" s="121"/>
      <c r="L7" s="124"/>
      <c r="M7" s="126"/>
      <c r="N7" s="126"/>
      <c r="O7" s="126"/>
      <c r="P7" s="126"/>
      <c r="Q7" s="126"/>
      <c r="R7" s="126"/>
      <c r="S7" s="126"/>
    </row>
    <row r="8" spans="1:19" s="122" customFormat="1" ht="15.75">
      <c r="A8" s="127"/>
      <c r="B8" s="128"/>
      <c r="C8" s="379" t="s">
        <v>112</v>
      </c>
      <c r="D8" s="379"/>
      <c r="E8" s="379"/>
      <c r="F8" s="379"/>
      <c r="G8" s="379"/>
      <c r="H8" s="379"/>
      <c r="I8" s="379"/>
      <c r="J8" s="379"/>
      <c r="K8" s="379"/>
      <c r="L8" s="124"/>
      <c r="M8" s="126"/>
      <c r="N8" s="126"/>
      <c r="O8" s="126"/>
      <c r="P8" s="126"/>
      <c r="Q8" s="126"/>
      <c r="R8" s="126"/>
      <c r="S8" s="126"/>
    </row>
    <row r="9" spans="1:19" s="122" customFormat="1" ht="15.75">
      <c r="A9" s="127"/>
      <c r="B9" s="128"/>
      <c r="C9" s="378" t="s">
        <v>13</v>
      </c>
      <c r="D9" s="378"/>
      <c r="E9" s="378"/>
      <c r="F9" s="378"/>
      <c r="G9" s="378"/>
      <c r="H9" s="378"/>
      <c r="I9" s="378"/>
      <c r="J9" s="378"/>
      <c r="K9" s="378"/>
      <c r="L9" s="124"/>
      <c r="M9" s="126"/>
      <c r="N9" s="126"/>
      <c r="O9" s="126"/>
      <c r="P9" s="126"/>
      <c r="Q9" s="126"/>
      <c r="R9" s="126"/>
      <c r="S9" s="126"/>
    </row>
    <row r="10" spans="1:19" ht="19.5" customHeight="1">
      <c r="A10" s="393" t="s">
        <v>14</v>
      </c>
      <c r="B10" s="396" t="s">
        <v>2</v>
      </c>
      <c r="C10" s="399" t="s">
        <v>252</v>
      </c>
      <c r="D10" s="384"/>
      <c r="E10" s="384"/>
      <c r="F10" s="384"/>
      <c r="G10" s="384"/>
      <c r="H10" s="384"/>
      <c r="I10" s="384"/>
      <c r="J10" s="384"/>
      <c r="K10" s="384"/>
      <c r="L10" s="384" t="s">
        <v>34</v>
      </c>
      <c r="M10" s="384"/>
      <c r="N10" s="384"/>
      <c r="O10" s="384"/>
      <c r="P10" s="384"/>
      <c r="Q10" s="384"/>
      <c r="R10" s="384"/>
      <c r="S10" s="385"/>
    </row>
    <row r="11" spans="1:19" ht="19.5" customHeight="1">
      <c r="A11" s="394"/>
      <c r="B11" s="397"/>
      <c r="C11" s="400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7"/>
    </row>
    <row r="12" spans="1:19" ht="19.5" customHeight="1">
      <c r="A12" s="395"/>
      <c r="B12" s="398"/>
      <c r="C12" s="56" t="s">
        <v>35</v>
      </c>
      <c r="D12" s="57" t="s">
        <v>36</v>
      </c>
      <c r="E12" s="57" t="s">
        <v>37</v>
      </c>
      <c r="F12" s="57" t="s">
        <v>38</v>
      </c>
      <c r="G12" s="56" t="s">
        <v>39</v>
      </c>
      <c r="H12" s="57" t="s">
        <v>40</v>
      </c>
      <c r="I12" s="57" t="s">
        <v>41</v>
      </c>
      <c r="J12" s="57" t="s">
        <v>42</v>
      </c>
      <c r="K12" s="56" t="s">
        <v>43</v>
      </c>
      <c r="L12" s="57" t="s">
        <v>44</v>
      </c>
      <c r="M12" s="57" t="s">
        <v>45</v>
      </c>
      <c r="N12" s="57" t="s">
        <v>46</v>
      </c>
      <c r="O12" s="56" t="s">
        <v>47</v>
      </c>
      <c r="P12" s="57" t="s">
        <v>48</v>
      </c>
      <c r="Q12" s="57" t="s">
        <v>49</v>
      </c>
      <c r="R12" s="57" t="s">
        <v>50</v>
      </c>
      <c r="S12" s="56" t="s">
        <v>51</v>
      </c>
    </row>
    <row r="13" spans="1:19" s="61" customFormat="1" ht="15.75">
      <c r="A13" s="58">
        <v>1</v>
      </c>
      <c r="B13" s="58">
        <v>2</v>
      </c>
      <c r="C13" s="59">
        <v>3</v>
      </c>
      <c r="D13" s="60">
        <v>4</v>
      </c>
      <c r="E13" s="59">
        <v>5</v>
      </c>
      <c r="F13" s="60">
        <v>6</v>
      </c>
      <c r="G13" s="59">
        <v>7</v>
      </c>
      <c r="H13" s="60">
        <v>8</v>
      </c>
      <c r="I13" s="59">
        <v>9</v>
      </c>
      <c r="J13" s="60">
        <v>10</v>
      </c>
      <c r="K13" s="59">
        <v>11</v>
      </c>
      <c r="L13" s="60">
        <v>12</v>
      </c>
      <c r="M13" s="59">
        <v>13</v>
      </c>
      <c r="N13" s="60">
        <v>14</v>
      </c>
      <c r="O13" s="59">
        <v>15</v>
      </c>
      <c r="P13" s="60">
        <v>16</v>
      </c>
      <c r="Q13" s="59">
        <v>17</v>
      </c>
      <c r="R13" s="60">
        <v>18</v>
      </c>
      <c r="S13" s="59">
        <v>19</v>
      </c>
    </row>
    <row r="14" spans="1:19" s="66" customFormat="1" ht="37.5" customHeight="1">
      <c r="A14" s="62">
        <v>1</v>
      </c>
      <c r="B14" s="63" t="s">
        <v>16</v>
      </c>
      <c r="C14" s="64">
        <f aca="true" t="shared" si="0" ref="C14:C31">G14+K14+O14+S14</f>
        <v>0</v>
      </c>
      <c r="D14" s="65">
        <f>SUM(D15:D18)</f>
        <v>0</v>
      </c>
      <c r="E14" s="65">
        <f>SUM(E15:E18)</f>
        <v>0</v>
      </c>
      <c r="F14" s="65">
        <f>SUM(F15:F18)</f>
        <v>0</v>
      </c>
      <c r="G14" s="64">
        <f aca="true" t="shared" si="1" ref="G14:G30">D14+E14+F14</f>
        <v>0</v>
      </c>
      <c r="H14" s="65">
        <f>SUM(H15:H18)</f>
        <v>0</v>
      </c>
      <c r="I14" s="65">
        <f>SUM(I15:I18)</f>
        <v>0</v>
      </c>
      <c r="J14" s="65">
        <f>SUM(J15:J18)</f>
        <v>0</v>
      </c>
      <c r="K14" s="64">
        <f aca="true" t="shared" si="2" ref="K14:K30">H14+I14+J14</f>
        <v>0</v>
      </c>
      <c r="L14" s="65">
        <f>SUM(L15:L18)</f>
        <v>0</v>
      </c>
      <c r="M14" s="65">
        <f>SUM(M15:M18)</f>
        <v>0</v>
      </c>
      <c r="N14" s="65">
        <f>SUM(N15:N18)</f>
        <v>0</v>
      </c>
      <c r="O14" s="64">
        <f>L14+M14+N14</f>
        <v>0</v>
      </c>
      <c r="P14" s="65">
        <f>SUM(P15:P18)</f>
        <v>0</v>
      </c>
      <c r="Q14" s="65">
        <f>SUM(Q15:Q18)</f>
        <v>0</v>
      </c>
      <c r="R14" s="65">
        <f>SUM(R15:R18)</f>
        <v>0</v>
      </c>
      <c r="S14" s="64">
        <f aca="true" t="shared" si="3" ref="S14:S30">P14+Q14+R14</f>
        <v>0</v>
      </c>
    </row>
    <row r="15" spans="1:26" s="66" customFormat="1" ht="18.75">
      <c r="A15" s="67" t="s">
        <v>17</v>
      </c>
      <c r="B15" s="68" t="s">
        <v>18</v>
      </c>
      <c r="C15" s="69">
        <f t="shared" si="0"/>
        <v>0</v>
      </c>
      <c r="D15" s="70"/>
      <c r="E15" s="70"/>
      <c r="F15" s="70"/>
      <c r="G15" s="69">
        <f t="shared" si="1"/>
        <v>0</v>
      </c>
      <c r="H15" s="70"/>
      <c r="I15" s="70"/>
      <c r="J15" s="135"/>
      <c r="K15" s="69">
        <f t="shared" si="2"/>
        <v>0</v>
      </c>
      <c r="L15" s="70"/>
      <c r="M15" s="70"/>
      <c r="N15" s="70"/>
      <c r="O15" s="69">
        <f>L15+M15+N15</f>
        <v>0</v>
      </c>
      <c r="P15" s="70"/>
      <c r="Q15" s="70"/>
      <c r="R15" s="70"/>
      <c r="S15" s="69">
        <f t="shared" si="3"/>
        <v>0</v>
      </c>
      <c r="T15" s="71"/>
      <c r="U15" s="71"/>
      <c r="V15" s="71"/>
      <c r="W15" s="71"/>
      <c r="X15" s="71"/>
      <c r="Y15" s="71"/>
      <c r="Z15" s="71"/>
    </row>
    <row r="16" spans="1:26" s="66" customFormat="1" ht="18.75">
      <c r="A16" s="67" t="s">
        <v>19</v>
      </c>
      <c r="B16" s="68" t="s">
        <v>20</v>
      </c>
      <c r="C16" s="69">
        <f t="shared" si="0"/>
        <v>0</v>
      </c>
      <c r="D16" s="70"/>
      <c r="E16" s="70"/>
      <c r="F16" s="70"/>
      <c r="G16" s="69">
        <f t="shared" si="1"/>
        <v>0</v>
      </c>
      <c r="H16" s="70"/>
      <c r="I16" s="70"/>
      <c r="J16" s="135"/>
      <c r="K16" s="69">
        <f t="shared" si="2"/>
        <v>0</v>
      </c>
      <c r="L16" s="70"/>
      <c r="M16" s="70"/>
      <c r="N16" s="70"/>
      <c r="O16" s="69">
        <f>L16+M16+N16</f>
        <v>0</v>
      </c>
      <c r="P16" s="70"/>
      <c r="Q16" s="70"/>
      <c r="R16" s="70"/>
      <c r="S16" s="69">
        <f t="shared" si="3"/>
        <v>0</v>
      </c>
      <c r="T16" s="71"/>
      <c r="U16" s="71"/>
      <c r="V16" s="71"/>
      <c r="W16" s="71"/>
      <c r="X16" s="71"/>
      <c r="Y16" s="71"/>
      <c r="Z16" s="71"/>
    </row>
    <row r="17" spans="1:19" s="66" customFormat="1" ht="56.25">
      <c r="A17" s="67"/>
      <c r="B17" s="68" t="s">
        <v>64</v>
      </c>
      <c r="C17" s="69">
        <f t="shared" si="0"/>
        <v>0</v>
      </c>
      <c r="D17" s="73"/>
      <c r="E17" s="73"/>
      <c r="F17" s="73"/>
      <c r="G17" s="69">
        <f t="shared" si="1"/>
        <v>0</v>
      </c>
      <c r="H17" s="73"/>
      <c r="I17" s="73"/>
      <c r="J17" s="73"/>
      <c r="K17" s="69">
        <f t="shared" si="2"/>
        <v>0</v>
      </c>
      <c r="L17" s="73"/>
      <c r="M17" s="73"/>
      <c r="N17" s="73"/>
      <c r="O17" s="69">
        <f>L17+M17+N17</f>
        <v>0</v>
      </c>
      <c r="P17" s="73"/>
      <c r="Q17" s="73"/>
      <c r="R17" s="73"/>
      <c r="S17" s="69">
        <f t="shared" si="3"/>
        <v>0</v>
      </c>
    </row>
    <row r="18" spans="1:19" s="66" customFormat="1" ht="18.75">
      <c r="A18" s="67" t="s">
        <v>21</v>
      </c>
      <c r="B18" s="72" t="s">
        <v>22</v>
      </c>
      <c r="C18" s="69">
        <f t="shared" si="0"/>
        <v>0</v>
      </c>
      <c r="D18" s="73"/>
      <c r="E18" s="73"/>
      <c r="F18" s="73"/>
      <c r="G18" s="69">
        <f t="shared" si="1"/>
        <v>0</v>
      </c>
      <c r="H18" s="73"/>
      <c r="I18" s="73"/>
      <c r="J18" s="73"/>
      <c r="K18" s="69">
        <f t="shared" si="2"/>
        <v>0</v>
      </c>
      <c r="L18" s="73"/>
      <c r="M18" s="73"/>
      <c r="N18" s="73"/>
      <c r="O18" s="69">
        <f>L18+M18+N18</f>
        <v>0</v>
      </c>
      <c r="P18" s="73"/>
      <c r="Q18" s="73"/>
      <c r="R18" s="73"/>
      <c r="S18" s="69">
        <f t="shared" si="3"/>
        <v>0</v>
      </c>
    </row>
    <row r="19" spans="1:19" s="66" customFormat="1" ht="18.75">
      <c r="A19" s="100" t="s">
        <v>75</v>
      </c>
      <c r="B19" s="101" t="s">
        <v>85</v>
      </c>
      <c r="C19" s="82">
        <f t="shared" si="0"/>
        <v>0</v>
      </c>
      <c r="D19" s="83"/>
      <c r="E19" s="83"/>
      <c r="F19" s="83"/>
      <c r="G19" s="82">
        <f t="shared" si="1"/>
        <v>0</v>
      </c>
      <c r="H19" s="83"/>
      <c r="I19" s="83"/>
      <c r="J19" s="83"/>
      <c r="K19" s="82">
        <f t="shared" si="2"/>
        <v>0</v>
      </c>
      <c r="L19" s="83"/>
      <c r="M19" s="83"/>
      <c r="N19" s="83"/>
      <c r="O19" s="82">
        <v>0</v>
      </c>
      <c r="P19" s="83"/>
      <c r="Q19" s="83"/>
      <c r="R19" s="83"/>
      <c r="S19" s="82">
        <f t="shared" si="3"/>
        <v>0</v>
      </c>
    </row>
    <row r="20" spans="1:19" s="66" customFormat="1" ht="18.75">
      <c r="A20" s="76" t="s">
        <v>79</v>
      </c>
      <c r="B20" s="102" t="s">
        <v>78</v>
      </c>
      <c r="C20" s="78">
        <f t="shared" si="0"/>
        <v>0</v>
      </c>
      <c r="D20" s="79"/>
      <c r="E20" s="79"/>
      <c r="F20" s="79"/>
      <c r="G20" s="78">
        <f t="shared" si="1"/>
        <v>0</v>
      </c>
      <c r="H20" s="79"/>
      <c r="I20" s="79"/>
      <c r="J20" s="79"/>
      <c r="K20" s="78">
        <f t="shared" si="2"/>
        <v>0</v>
      </c>
      <c r="L20" s="79"/>
      <c r="M20" s="79"/>
      <c r="N20" s="79"/>
      <c r="O20" s="78">
        <f aca="true" t="shared" si="4" ref="O20:O30">L20+M20+N20</f>
        <v>0</v>
      </c>
      <c r="P20" s="79"/>
      <c r="Q20" s="79"/>
      <c r="R20" s="79"/>
      <c r="S20" s="78">
        <f t="shared" si="3"/>
        <v>0</v>
      </c>
    </row>
    <row r="21" spans="1:19" s="66" customFormat="1" ht="18.75">
      <c r="A21" s="76" t="s">
        <v>80</v>
      </c>
      <c r="B21" s="102" t="s">
        <v>10</v>
      </c>
      <c r="C21" s="78">
        <f t="shared" si="0"/>
        <v>0</v>
      </c>
      <c r="D21" s="79"/>
      <c r="E21" s="79"/>
      <c r="F21" s="79"/>
      <c r="G21" s="78">
        <f t="shared" si="1"/>
        <v>0</v>
      </c>
      <c r="H21" s="79"/>
      <c r="I21" s="79"/>
      <c r="J21" s="79"/>
      <c r="K21" s="78">
        <f t="shared" si="2"/>
        <v>0</v>
      </c>
      <c r="L21" s="79"/>
      <c r="M21" s="79"/>
      <c r="N21" s="79"/>
      <c r="O21" s="78">
        <f t="shared" si="4"/>
        <v>0</v>
      </c>
      <c r="P21" s="79"/>
      <c r="Q21" s="79"/>
      <c r="R21" s="79"/>
      <c r="S21" s="78">
        <f t="shared" si="3"/>
        <v>0</v>
      </c>
    </row>
    <row r="22" spans="1:19" s="66" customFormat="1" ht="18.75">
      <c r="A22" s="76" t="s">
        <v>81</v>
      </c>
      <c r="B22" s="102" t="s">
        <v>86</v>
      </c>
      <c r="C22" s="78">
        <f t="shared" si="0"/>
        <v>0</v>
      </c>
      <c r="D22" s="79">
        <f>SUM(D24:D26)</f>
        <v>0</v>
      </c>
      <c r="E22" s="79">
        <f>SUM(E24:E26)</f>
        <v>0</v>
      </c>
      <c r="F22" s="79">
        <f>SUM(F24:F26)</f>
        <v>0</v>
      </c>
      <c r="G22" s="78">
        <f t="shared" si="1"/>
        <v>0</v>
      </c>
      <c r="H22" s="79">
        <f>SUM(H24:H26)</f>
        <v>0</v>
      </c>
      <c r="I22" s="79">
        <f>SUM(I24:I26)</f>
        <v>0</v>
      </c>
      <c r="J22" s="79">
        <f>SUM(J24:J26)</f>
        <v>0</v>
      </c>
      <c r="K22" s="78">
        <f t="shared" si="2"/>
        <v>0</v>
      </c>
      <c r="L22" s="79">
        <f>SUM(L24:L26)</f>
        <v>0</v>
      </c>
      <c r="M22" s="79">
        <f>SUM(M24:M26)</f>
        <v>0</v>
      </c>
      <c r="N22" s="79">
        <f>SUM(N24:N26)</f>
        <v>0</v>
      </c>
      <c r="O22" s="78">
        <f t="shared" si="4"/>
        <v>0</v>
      </c>
      <c r="P22" s="79">
        <f>SUM(P24:P26)</f>
        <v>0</v>
      </c>
      <c r="Q22" s="79">
        <f>SUM(Q24:Q26)</f>
        <v>0</v>
      </c>
      <c r="R22" s="79">
        <f>SUM(R24:R26)</f>
        <v>0</v>
      </c>
      <c r="S22" s="78">
        <f t="shared" si="3"/>
        <v>0</v>
      </c>
    </row>
    <row r="23" spans="1:19" s="66" customFormat="1" ht="18.75">
      <c r="A23" s="76"/>
      <c r="B23" s="103" t="s">
        <v>3</v>
      </c>
      <c r="C23" s="78">
        <f t="shared" si="0"/>
        <v>0</v>
      </c>
      <c r="D23" s="79"/>
      <c r="E23" s="79"/>
      <c r="F23" s="79"/>
      <c r="G23" s="78">
        <f t="shared" si="1"/>
        <v>0</v>
      </c>
      <c r="H23" s="79"/>
      <c r="I23" s="79"/>
      <c r="J23" s="79"/>
      <c r="K23" s="78">
        <f t="shared" si="2"/>
        <v>0</v>
      </c>
      <c r="L23" s="79"/>
      <c r="M23" s="79"/>
      <c r="N23" s="79"/>
      <c r="O23" s="78">
        <f t="shared" si="4"/>
        <v>0</v>
      </c>
      <c r="P23" s="79"/>
      <c r="Q23" s="79"/>
      <c r="R23" s="79"/>
      <c r="S23" s="78">
        <f t="shared" si="3"/>
        <v>0</v>
      </c>
    </row>
    <row r="24" spans="1:19" s="66" customFormat="1" ht="18.75">
      <c r="A24" s="76" t="s">
        <v>82</v>
      </c>
      <c r="B24" s="103" t="s">
        <v>56</v>
      </c>
      <c r="C24" s="78">
        <f t="shared" si="0"/>
        <v>0</v>
      </c>
      <c r="D24" s="79"/>
      <c r="E24" s="79"/>
      <c r="F24" s="79"/>
      <c r="G24" s="78">
        <f t="shared" si="1"/>
        <v>0</v>
      </c>
      <c r="H24" s="79"/>
      <c r="I24" s="79"/>
      <c r="J24" s="79"/>
      <c r="K24" s="78">
        <f t="shared" si="2"/>
        <v>0</v>
      </c>
      <c r="L24" s="79"/>
      <c r="M24" s="79"/>
      <c r="N24" s="79"/>
      <c r="O24" s="78">
        <f t="shared" si="4"/>
        <v>0</v>
      </c>
      <c r="P24" s="79"/>
      <c r="Q24" s="79"/>
      <c r="R24" s="79"/>
      <c r="S24" s="78">
        <f t="shared" si="3"/>
        <v>0</v>
      </c>
    </row>
    <row r="25" spans="1:19" s="66" customFormat="1" ht="18.75">
      <c r="A25" s="76" t="s">
        <v>83</v>
      </c>
      <c r="B25" s="103" t="s">
        <v>57</v>
      </c>
      <c r="C25" s="78">
        <f t="shared" si="0"/>
        <v>0</v>
      </c>
      <c r="D25" s="79"/>
      <c r="E25" s="79"/>
      <c r="F25" s="79"/>
      <c r="G25" s="78">
        <f t="shared" si="1"/>
        <v>0</v>
      </c>
      <c r="H25" s="79"/>
      <c r="I25" s="79"/>
      <c r="J25" s="79"/>
      <c r="K25" s="78">
        <f t="shared" si="2"/>
        <v>0</v>
      </c>
      <c r="L25" s="79"/>
      <c r="M25" s="79"/>
      <c r="N25" s="79"/>
      <c r="O25" s="78">
        <f t="shared" si="4"/>
        <v>0</v>
      </c>
      <c r="P25" s="79"/>
      <c r="Q25" s="79"/>
      <c r="R25" s="79"/>
      <c r="S25" s="78">
        <f t="shared" si="3"/>
        <v>0</v>
      </c>
    </row>
    <row r="26" spans="1:19" s="66" customFormat="1" ht="37.5" customHeight="1">
      <c r="A26" s="76" t="s">
        <v>84</v>
      </c>
      <c r="B26" s="103" t="s">
        <v>58</v>
      </c>
      <c r="C26" s="78">
        <f t="shared" si="0"/>
        <v>0</v>
      </c>
      <c r="D26" s="79"/>
      <c r="E26" s="79"/>
      <c r="F26" s="79"/>
      <c r="G26" s="78">
        <f t="shared" si="1"/>
        <v>0</v>
      </c>
      <c r="H26" s="79"/>
      <c r="I26" s="79"/>
      <c r="J26" s="79"/>
      <c r="K26" s="78">
        <f t="shared" si="2"/>
        <v>0</v>
      </c>
      <c r="L26" s="79"/>
      <c r="M26" s="79"/>
      <c r="N26" s="79"/>
      <c r="O26" s="78">
        <f t="shared" si="4"/>
        <v>0</v>
      </c>
      <c r="P26" s="79"/>
      <c r="Q26" s="79"/>
      <c r="R26" s="79"/>
      <c r="S26" s="78">
        <f t="shared" si="3"/>
        <v>0</v>
      </c>
    </row>
    <row r="27" spans="1:19" s="66" customFormat="1" ht="37.5">
      <c r="A27" s="74" t="s">
        <v>76</v>
      </c>
      <c r="B27" s="75" t="s">
        <v>65</v>
      </c>
      <c r="C27" s="82">
        <f t="shared" si="0"/>
        <v>0</v>
      </c>
      <c r="D27" s="83"/>
      <c r="E27" s="83"/>
      <c r="F27" s="83"/>
      <c r="G27" s="82">
        <f t="shared" si="1"/>
        <v>0</v>
      </c>
      <c r="H27" s="83"/>
      <c r="I27" s="83"/>
      <c r="J27" s="83"/>
      <c r="K27" s="82">
        <f t="shared" si="2"/>
        <v>0</v>
      </c>
      <c r="L27" s="83"/>
      <c r="M27" s="83"/>
      <c r="N27" s="83"/>
      <c r="O27" s="82">
        <f t="shared" si="4"/>
        <v>0</v>
      </c>
      <c r="P27" s="83"/>
      <c r="Q27" s="83"/>
      <c r="R27" s="83"/>
      <c r="S27" s="82">
        <f t="shared" si="3"/>
        <v>0</v>
      </c>
    </row>
    <row r="28" spans="1:19" s="66" customFormat="1" ht="37.5">
      <c r="A28" s="74" t="s">
        <v>23</v>
      </c>
      <c r="B28" s="75" t="s">
        <v>66</v>
      </c>
      <c r="C28" s="82">
        <f t="shared" si="0"/>
        <v>0</v>
      </c>
      <c r="D28" s="83"/>
      <c r="E28" s="83"/>
      <c r="F28" s="83"/>
      <c r="G28" s="82">
        <f t="shared" si="1"/>
        <v>0</v>
      </c>
      <c r="H28" s="83"/>
      <c r="I28" s="83"/>
      <c r="J28" s="83"/>
      <c r="K28" s="82">
        <f t="shared" si="2"/>
        <v>0</v>
      </c>
      <c r="L28" s="83"/>
      <c r="M28" s="83"/>
      <c r="N28" s="83"/>
      <c r="O28" s="82">
        <f t="shared" si="4"/>
        <v>0</v>
      </c>
      <c r="P28" s="83"/>
      <c r="Q28" s="83"/>
      <c r="R28" s="83"/>
      <c r="S28" s="82">
        <f t="shared" si="3"/>
        <v>0</v>
      </c>
    </row>
    <row r="29" spans="1:19" s="66" customFormat="1" ht="18.75">
      <c r="A29" s="76" t="s">
        <v>24</v>
      </c>
      <c r="B29" s="77" t="s">
        <v>67</v>
      </c>
      <c r="C29" s="78">
        <f t="shared" si="0"/>
        <v>0</v>
      </c>
      <c r="D29" s="79"/>
      <c r="E29" s="79"/>
      <c r="F29" s="79"/>
      <c r="G29" s="78">
        <f t="shared" si="1"/>
        <v>0</v>
      </c>
      <c r="H29" s="79"/>
      <c r="I29" s="79"/>
      <c r="J29" s="79"/>
      <c r="K29" s="78">
        <f t="shared" si="2"/>
        <v>0</v>
      </c>
      <c r="L29" s="79"/>
      <c r="M29" s="79"/>
      <c r="N29" s="79"/>
      <c r="O29" s="78">
        <f t="shared" si="4"/>
        <v>0</v>
      </c>
      <c r="P29" s="79"/>
      <c r="Q29" s="79"/>
      <c r="R29" s="79"/>
      <c r="S29" s="78">
        <f t="shared" si="3"/>
        <v>0</v>
      </c>
    </row>
    <row r="30" spans="1:19" s="66" customFormat="1" ht="18.75">
      <c r="A30" s="74" t="s">
        <v>25</v>
      </c>
      <c r="B30" s="75" t="s">
        <v>68</v>
      </c>
      <c r="C30" s="82">
        <f t="shared" si="0"/>
        <v>0</v>
      </c>
      <c r="D30" s="83"/>
      <c r="E30" s="83"/>
      <c r="F30" s="83"/>
      <c r="G30" s="82">
        <f t="shared" si="1"/>
        <v>0</v>
      </c>
      <c r="H30" s="83"/>
      <c r="I30" s="83"/>
      <c r="J30" s="83"/>
      <c r="K30" s="82">
        <f t="shared" si="2"/>
        <v>0</v>
      </c>
      <c r="L30" s="83"/>
      <c r="M30" s="83"/>
      <c r="N30" s="83"/>
      <c r="O30" s="82">
        <f t="shared" si="4"/>
        <v>0</v>
      </c>
      <c r="P30" s="83"/>
      <c r="Q30" s="83"/>
      <c r="R30" s="83"/>
      <c r="S30" s="82">
        <f t="shared" si="3"/>
        <v>0</v>
      </c>
    </row>
    <row r="31" spans="1:19" s="66" customFormat="1" ht="18.75">
      <c r="A31" s="74" t="s">
        <v>77</v>
      </c>
      <c r="B31" s="75" t="s">
        <v>95</v>
      </c>
      <c r="C31" s="82">
        <f t="shared" si="0"/>
        <v>0</v>
      </c>
      <c r="D31" s="83"/>
      <c r="E31" s="83"/>
      <c r="F31" s="83"/>
      <c r="G31" s="82"/>
      <c r="H31" s="83"/>
      <c r="I31" s="83"/>
      <c r="J31" s="83"/>
      <c r="K31" s="82"/>
      <c r="L31" s="83"/>
      <c r="M31" s="83"/>
      <c r="N31" s="83"/>
      <c r="O31" s="82"/>
      <c r="P31" s="83"/>
      <c r="Q31" s="83"/>
      <c r="R31" s="83"/>
      <c r="S31" s="82"/>
    </row>
    <row r="32" spans="1:19" s="66" customFormat="1" ht="18.75">
      <c r="A32" s="74" t="s">
        <v>26</v>
      </c>
      <c r="B32" s="75" t="s">
        <v>69</v>
      </c>
      <c r="C32" s="105">
        <f>SUM(C33:C34)</f>
        <v>0</v>
      </c>
      <c r="D32" s="83"/>
      <c r="E32" s="83"/>
      <c r="F32" s="83"/>
      <c r="G32" s="82">
        <f aca="true" t="shared" si="5" ref="G32:G41">D32+E32+F32</f>
        <v>0</v>
      </c>
      <c r="H32" s="83"/>
      <c r="I32" s="83"/>
      <c r="J32" s="83"/>
      <c r="K32" s="82">
        <f aca="true" t="shared" si="6" ref="K32:K41">H32+I32+J32</f>
        <v>0</v>
      </c>
      <c r="L32" s="83"/>
      <c r="M32" s="83"/>
      <c r="N32" s="83"/>
      <c r="O32" s="82">
        <f aca="true" t="shared" si="7" ref="O32:O41">L32+M32+N32</f>
        <v>0</v>
      </c>
      <c r="P32" s="83"/>
      <c r="Q32" s="83"/>
      <c r="R32" s="83"/>
      <c r="S32" s="82">
        <f aca="true" t="shared" si="8" ref="S32:S41">P32+Q32+R32</f>
        <v>0</v>
      </c>
    </row>
    <row r="33" spans="1:19" s="66" customFormat="1" ht="18.75">
      <c r="A33" s="76" t="s">
        <v>27</v>
      </c>
      <c r="B33" s="77" t="s">
        <v>70</v>
      </c>
      <c r="C33" s="106">
        <f>SUM(D33:H33)</f>
        <v>0</v>
      </c>
      <c r="D33" s="79"/>
      <c r="E33" s="79"/>
      <c r="F33" s="79"/>
      <c r="G33" s="78">
        <f t="shared" si="5"/>
        <v>0</v>
      </c>
      <c r="H33" s="79"/>
      <c r="I33" s="79"/>
      <c r="J33" s="79"/>
      <c r="K33" s="78">
        <f t="shared" si="6"/>
        <v>0</v>
      </c>
      <c r="L33" s="79"/>
      <c r="M33" s="79"/>
      <c r="N33" s="79"/>
      <c r="O33" s="78">
        <f t="shared" si="7"/>
        <v>0</v>
      </c>
      <c r="P33" s="79"/>
      <c r="Q33" s="79"/>
      <c r="R33" s="79"/>
      <c r="S33" s="78">
        <f t="shared" si="8"/>
        <v>0</v>
      </c>
    </row>
    <row r="34" spans="1:19" s="66" customFormat="1" ht="37.5">
      <c r="A34" s="76" t="s">
        <v>87</v>
      </c>
      <c r="B34" s="77" t="s">
        <v>60</v>
      </c>
      <c r="C34" s="106">
        <f>SUM(D34:H34)</f>
        <v>0</v>
      </c>
      <c r="D34" s="79"/>
      <c r="E34" s="79"/>
      <c r="F34" s="79"/>
      <c r="G34" s="78">
        <f t="shared" si="5"/>
        <v>0</v>
      </c>
      <c r="H34" s="79"/>
      <c r="I34" s="79"/>
      <c r="J34" s="79"/>
      <c r="K34" s="78">
        <f t="shared" si="6"/>
        <v>0</v>
      </c>
      <c r="L34" s="79"/>
      <c r="M34" s="79"/>
      <c r="N34" s="79"/>
      <c r="O34" s="78">
        <f t="shared" si="7"/>
        <v>0</v>
      </c>
      <c r="P34" s="79"/>
      <c r="Q34" s="79"/>
      <c r="R34" s="79"/>
      <c r="S34" s="78">
        <f t="shared" si="8"/>
        <v>0</v>
      </c>
    </row>
    <row r="35" spans="1:19" s="66" customFormat="1" ht="37.5">
      <c r="A35" s="74" t="s">
        <v>28</v>
      </c>
      <c r="B35" s="75" t="s">
        <v>71</v>
      </c>
      <c r="C35" s="105">
        <f>SUM(C36)</f>
        <v>0</v>
      </c>
      <c r="D35" s="83"/>
      <c r="E35" s="83"/>
      <c r="F35" s="83"/>
      <c r="G35" s="82">
        <f t="shared" si="5"/>
        <v>0</v>
      </c>
      <c r="H35" s="83"/>
      <c r="I35" s="83"/>
      <c r="J35" s="83"/>
      <c r="K35" s="82">
        <f t="shared" si="6"/>
        <v>0</v>
      </c>
      <c r="L35" s="83"/>
      <c r="M35" s="83"/>
      <c r="N35" s="83"/>
      <c r="O35" s="82">
        <f t="shared" si="7"/>
        <v>0</v>
      </c>
      <c r="P35" s="83"/>
      <c r="Q35" s="83"/>
      <c r="R35" s="83"/>
      <c r="S35" s="82">
        <f t="shared" si="8"/>
        <v>0</v>
      </c>
    </row>
    <row r="36" spans="1:19" s="66" customFormat="1" ht="56.25">
      <c r="A36" s="76" t="s">
        <v>29</v>
      </c>
      <c r="B36" s="77" t="s">
        <v>72</v>
      </c>
      <c r="C36" s="106">
        <f>SUM(D36:H36)</f>
        <v>0</v>
      </c>
      <c r="D36" s="79"/>
      <c r="E36" s="79"/>
      <c r="F36" s="79"/>
      <c r="G36" s="78">
        <f t="shared" si="5"/>
        <v>0</v>
      </c>
      <c r="H36" s="79"/>
      <c r="I36" s="79"/>
      <c r="J36" s="79"/>
      <c r="K36" s="78">
        <f t="shared" si="6"/>
        <v>0</v>
      </c>
      <c r="L36" s="79"/>
      <c r="M36" s="79"/>
      <c r="N36" s="79"/>
      <c r="O36" s="78">
        <f t="shared" si="7"/>
        <v>0</v>
      </c>
      <c r="P36" s="79"/>
      <c r="Q36" s="79"/>
      <c r="R36" s="79"/>
      <c r="S36" s="78">
        <f t="shared" si="8"/>
        <v>0</v>
      </c>
    </row>
    <row r="37" spans="1:19" s="66" customFormat="1" ht="37.5">
      <c r="A37" s="74" t="s">
        <v>30</v>
      </c>
      <c r="B37" s="75" t="s">
        <v>73</v>
      </c>
      <c r="C37" s="82">
        <f>SUM(G37,K37,O37,S37)</f>
        <v>120.29</v>
      </c>
      <c r="D37" s="83"/>
      <c r="E37" s="83"/>
      <c r="F37" s="83"/>
      <c r="G37" s="82">
        <f t="shared" si="5"/>
        <v>0</v>
      </c>
      <c r="H37" s="83"/>
      <c r="I37" s="83">
        <v>46.54</v>
      </c>
      <c r="J37" s="83">
        <v>55.52</v>
      </c>
      <c r="K37" s="82">
        <f t="shared" si="6"/>
        <v>102.06</v>
      </c>
      <c r="L37" s="83"/>
      <c r="M37" s="83"/>
      <c r="N37" s="83"/>
      <c r="O37" s="82">
        <f t="shared" si="7"/>
        <v>0</v>
      </c>
      <c r="P37" s="83">
        <v>18.23</v>
      </c>
      <c r="Q37" s="83"/>
      <c r="R37" s="83"/>
      <c r="S37" s="82">
        <f t="shared" si="8"/>
        <v>18.23</v>
      </c>
    </row>
    <row r="38" spans="1:19" s="66" customFormat="1" ht="18.75">
      <c r="A38" s="76" t="s">
        <v>88</v>
      </c>
      <c r="B38" s="77" t="s">
        <v>74</v>
      </c>
      <c r="C38" s="106">
        <f>SUM(D38:H38)</f>
        <v>0</v>
      </c>
      <c r="D38" s="79"/>
      <c r="E38" s="79"/>
      <c r="F38" s="79"/>
      <c r="G38" s="78">
        <f t="shared" si="5"/>
        <v>0</v>
      </c>
      <c r="H38" s="79"/>
      <c r="I38" s="79"/>
      <c r="J38" s="79"/>
      <c r="K38" s="78">
        <f t="shared" si="6"/>
        <v>0</v>
      </c>
      <c r="L38" s="79"/>
      <c r="M38" s="79"/>
      <c r="N38" s="79"/>
      <c r="O38" s="78">
        <f t="shared" si="7"/>
        <v>0</v>
      </c>
      <c r="P38" s="79"/>
      <c r="Q38" s="79"/>
      <c r="R38" s="79"/>
      <c r="S38" s="78">
        <f t="shared" si="8"/>
        <v>0</v>
      </c>
    </row>
    <row r="39" spans="1:19" s="66" customFormat="1" ht="56.25">
      <c r="A39" s="76" t="s">
        <v>89</v>
      </c>
      <c r="B39" s="77" t="s">
        <v>59</v>
      </c>
      <c r="C39" s="106">
        <f>SUM(D39:H39)</f>
        <v>0</v>
      </c>
      <c r="D39" s="79"/>
      <c r="E39" s="79"/>
      <c r="F39" s="79"/>
      <c r="G39" s="78">
        <f t="shared" si="5"/>
        <v>0</v>
      </c>
      <c r="H39" s="79"/>
      <c r="I39" s="79"/>
      <c r="J39" s="79"/>
      <c r="K39" s="78">
        <f t="shared" si="6"/>
        <v>0</v>
      </c>
      <c r="L39" s="79"/>
      <c r="M39" s="79"/>
      <c r="N39" s="79"/>
      <c r="O39" s="78">
        <f t="shared" si="7"/>
        <v>0</v>
      </c>
      <c r="P39" s="79"/>
      <c r="Q39" s="79"/>
      <c r="R39" s="79"/>
      <c r="S39" s="78">
        <f t="shared" si="8"/>
        <v>0</v>
      </c>
    </row>
    <row r="40" spans="1:19" s="66" customFormat="1" ht="37.5">
      <c r="A40" s="76" t="s">
        <v>90</v>
      </c>
      <c r="B40" s="77" t="s">
        <v>61</v>
      </c>
      <c r="C40" s="106">
        <f>SUM(D40:H40)</f>
        <v>0</v>
      </c>
      <c r="D40" s="79"/>
      <c r="E40" s="79"/>
      <c r="F40" s="79"/>
      <c r="G40" s="78">
        <f t="shared" si="5"/>
        <v>0</v>
      </c>
      <c r="H40" s="79"/>
      <c r="I40" s="79"/>
      <c r="J40" s="79"/>
      <c r="K40" s="78">
        <f t="shared" si="6"/>
        <v>0</v>
      </c>
      <c r="L40" s="79"/>
      <c r="M40" s="79"/>
      <c r="N40" s="79"/>
      <c r="O40" s="78">
        <f t="shared" si="7"/>
        <v>0</v>
      </c>
      <c r="P40" s="79"/>
      <c r="Q40" s="79"/>
      <c r="R40" s="79"/>
      <c r="S40" s="78">
        <f t="shared" si="8"/>
        <v>0</v>
      </c>
    </row>
    <row r="41" spans="1:19" s="66" customFormat="1" ht="18.75">
      <c r="A41" s="76" t="s">
        <v>91</v>
      </c>
      <c r="B41" s="77" t="s">
        <v>62</v>
      </c>
      <c r="C41" s="106">
        <f>SUM(G41,K41,O41,S41)</f>
        <v>120.29</v>
      </c>
      <c r="D41" s="79"/>
      <c r="E41" s="79"/>
      <c r="F41" s="79"/>
      <c r="G41" s="78">
        <f t="shared" si="5"/>
        <v>0</v>
      </c>
      <c r="H41" s="79"/>
      <c r="I41" s="79">
        <v>46.54</v>
      </c>
      <c r="J41" s="79">
        <v>55.52</v>
      </c>
      <c r="K41" s="78">
        <f t="shared" si="6"/>
        <v>102.06</v>
      </c>
      <c r="L41" s="79"/>
      <c r="M41" s="79"/>
      <c r="N41" s="79"/>
      <c r="O41" s="78">
        <f t="shared" si="7"/>
        <v>0</v>
      </c>
      <c r="P41" s="79">
        <v>18.23</v>
      </c>
      <c r="Q41" s="79"/>
      <c r="R41" s="79"/>
      <c r="S41" s="78">
        <f t="shared" si="8"/>
        <v>18.23</v>
      </c>
    </row>
    <row r="42" spans="1:19" s="66" customFormat="1" ht="18.75">
      <c r="A42" s="76" t="s">
        <v>96</v>
      </c>
      <c r="B42" s="77" t="s">
        <v>97</v>
      </c>
      <c r="C42" s="106">
        <f>SUM(D42:H42)</f>
        <v>0</v>
      </c>
      <c r="D42" s="79"/>
      <c r="E42" s="79"/>
      <c r="F42" s="79"/>
      <c r="G42" s="78"/>
      <c r="H42" s="79"/>
      <c r="I42" s="79"/>
      <c r="J42" s="79"/>
      <c r="K42" s="78"/>
      <c r="L42" s="79"/>
      <c r="M42" s="79"/>
      <c r="N42" s="79"/>
      <c r="O42" s="78"/>
      <c r="P42" s="79"/>
      <c r="Q42" s="79"/>
      <c r="R42" s="79"/>
      <c r="S42" s="78"/>
    </row>
    <row r="43" spans="1:19" s="80" customFormat="1" ht="18.75">
      <c r="A43" s="74" t="s">
        <v>92</v>
      </c>
      <c r="B43" s="81" t="s">
        <v>31</v>
      </c>
      <c r="C43" s="82">
        <f aca="true" t="shared" si="9" ref="C43:S43">SUM(C14,C19,C27,C28,C30,C32,C35,C37)</f>
        <v>120.29</v>
      </c>
      <c r="D43" s="82">
        <f t="shared" si="9"/>
        <v>0</v>
      </c>
      <c r="E43" s="82">
        <f t="shared" si="9"/>
        <v>0</v>
      </c>
      <c r="F43" s="82">
        <f t="shared" si="9"/>
        <v>0</v>
      </c>
      <c r="G43" s="82">
        <f t="shared" si="9"/>
        <v>0</v>
      </c>
      <c r="H43" s="82">
        <f t="shared" si="9"/>
        <v>0</v>
      </c>
      <c r="I43" s="82">
        <f t="shared" si="9"/>
        <v>46.54</v>
      </c>
      <c r="J43" s="82">
        <f t="shared" si="9"/>
        <v>55.52</v>
      </c>
      <c r="K43" s="82">
        <f t="shared" si="9"/>
        <v>102.06</v>
      </c>
      <c r="L43" s="82">
        <f t="shared" si="9"/>
        <v>0</v>
      </c>
      <c r="M43" s="82">
        <f t="shared" si="9"/>
        <v>0</v>
      </c>
      <c r="N43" s="82">
        <f t="shared" si="9"/>
        <v>0</v>
      </c>
      <c r="O43" s="82">
        <f t="shared" si="9"/>
        <v>0</v>
      </c>
      <c r="P43" s="82">
        <f t="shared" si="9"/>
        <v>18.23</v>
      </c>
      <c r="Q43" s="82">
        <f t="shared" si="9"/>
        <v>0</v>
      </c>
      <c r="R43" s="82">
        <f t="shared" si="9"/>
        <v>0</v>
      </c>
      <c r="S43" s="82">
        <f t="shared" si="9"/>
        <v>18.23</v>
      </c>
    </row>
    <row r="44" spans="1:11" s="66" customFormat="1" ht="20.25" customHeight="1">
      <c r="A44" s="84"/>
      <c r="B44" s="85"/>
      <c r="C44" s="390" t="s">
        <v>52</v>
      </c>
      <c r="D44" s="390"/>
      <c r="E44" s="390"/>
      <c r="F44" s="390"/>
      <c r="G44" s="390"/>
      <c r="H44" s="390"/>
      <c r="I44" s="390"/>
      <c r="J44" s="86"/>
      <c r="K44" s="86"/>
    </row>
    <row r="45" spans="1:11" s="66" customFormat="1" ht="23.25" customHeight="1">
      <c r="A45" s="84"/>
      <c r="B45" s="85"/>
      <c r="C45" s="388" t="s">
        <v>53</v>
      </c>
      <c r="D45" s="388"/>
      <c r="E45" s="388"/>
      <c r="F45" s="388"/>
      <c r="G45" s="388"/>
      <c r="H45" s="388"/>
      <c r="I45" s="388"/>
      <c r="J45" s="388"/>
      <c r="K45" s="388"/>
    </row>
    <row r="46" spans="1:110" ht="22.5" customHeight="1">
      <c r="A46" s="88" t="s">
        <v>98</v>
      </c>
      <c r="C46" s="55"/>
      <c r="D46" s="55"/>
      <c r="E46" s="55" t="s">
        <v>100</v>
      </c>
      <c r="F46" s="55"/>
      <c r="G46" s="140" t="s">
        <v>253</v>
      </c>
      <c r="H46" s="55"/>
      <c r="I46" s="55"/>
      <c r="J46" s="55"/>
      <c r="K46" s="55"/>
      <c r="L46" s="55"/>
      <c r="M46" s="55"/>
      <c r="N46" s="55"/>
      <c r="O46" s="55"/>
      <c r="AS46" s="377"/>
      <c r="AT46" s="377"/>
      <c r="AU46" s="377"/>
      <c r="AV46" s="377"/>
      <c r="AW46" s="377"/>
      <c r="AX46" s="377"/>
      <c r="AY46" s="377"/>
      <c r="AZ46" s="377"/>
      <c r="BA46" s="377"/>
      <c r="BB46" s="377"/>
      <c r="BC46" s="377"/>
      <c r="BD46" s="377"/>
      <c r="BE46" s="377"/>
      <c r="BF46" s="377"/>
      <c r="BG46" s="377"/>
      <c r="BH46" s="377"/>
      <c r="BI46" s="377"/>
      <c r="BJ46" s="377"/>
      <c r="BK46" s="377"/>
      <c r="BL46" s="377"/>
      <c r="BM46" s="377"/>
      <c r="BN46" s="377"/>
      <c r="BO46" s="377"/>
      <c r="BP46" s="377"/>
      <c r="BQ46" s="377"/>
      <c r="BR46" s="377"/>
      <c r="BS46" s="377"/>
      <c r="BT46" s="377"/>
      <c r="BU46" s="377"/>
      <c r="BV46" s="377"/>
      <c r="BW46" s="377"/>
      <c r="BX46" s="377"/>
      <c r="BY46" s="377"/>
      <c r="BZ46" s="377"/>
      <c r="CA46" s="377"/>
      <c r="CB46" s="377"/>
      <c r="CC46" s="377"/>
      <c r="CD46" s="377"/>
      <c r="CE46" s="377"/>
      <c r="CF46" s="377"/>
      <c r="CG46" s="377"/>
      <c r="CH46" s="377"/>
      <c r="CI46" s="377"/>
      <c r="CJ46" s="377"/>
      <c r="CK46" s="377"/>
      <c r="CL46" s="377"/>
      <c r="CM46" s="377"/>
      <c r="CN46" s="377"/>
      <c r="CO46" s="377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5"/>
      <c r="DF46" s="115"/>
    </row>
    <row r="47" spans="3:108" ht="24" customHeight="1">
      <c r="C47" s="55"/>
      <c r="D47" s="55"/>
      <c r="E47" s="2" t="s">
        <v>0</v>
      </c>
      <c r="F47" s="87"/>
      <c r="G47" s="383" t="s">
        <v>1</v>
      </c>
      <c r="H47" s="383"/>
      <c r="I47" s="383"/>
      <c r="J47" s="55"/>
      <c r="K47" s="55"/>
      <c r="L47" s="55"/>
      <c r="M47" s="55"/>
      <c r="N47" s="55"/>
      <c r="O47" s="55"/>
      <c r="AS47" s="381"/>
      <c r="AT47" s="381"/>
      <c r="AU47" s="381"/>
      <c r="AV47" s="381"/>
      <c r="AW47" s="381"/>
      <c r="AX47" s="381"/>
      <c r="AY47" s="381"/>
      <c r="AZ47" s="381"/>
      <c r="BA47" s="381"/>
      <c r="BB47" s="381"/>
      <c r="BC47" s="381"/>
      <c r="BD47" s="381"/>
      <c r="BE47" s="381"/>
      <c r="BF47" s="381"/>
      <c r="BG47" s="381"/>
      <c r="BH47" s="381"/>
      <c r="BI47" s="381"/>
      <c r="BJ47" s="381"/>
      <c r="BK47" s="381"/>
      <c r="BL47" s="381"/>
      <c r="BM47" s="381"/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  <c r="CO47" s="381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</row>
    <row r="48" spans="1:108" ht="22.5" customHeight="1">
      <c r="A48" s="88" t="s">
        <v>99</v>
      </c>
      <c r="B48" s="55"/>
      <c r="D48" s="55"/>
      <c r="E48" s="55" t="s">
        <v>100</v>
      </c>
      <c r="F48" s="55"/>
      <c r="G48" s="140" t="s">
        <v>113</v>
      </c>
      <c r="H48" s="55"/>
      <c r="I48" s="55"/>
      <c r="J48" s="55"/>
      <c r="K48" s="55"/>
      <c r="L48" s="55"/>
      <c r="M48" s="55"/>
      <c r="N48" s="55"/>
      <c r="O48" s="55"/>
      <c r="AS48" s="377"/>
      <c r="AT48" s="377"/>
      <c r="AU48" s="377"/>
      <c r="AV48" s="377"/>
      <c r="AW48" s="377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377"/>
      <c r="BK48" s="377"/>
      <c r="BL48" s="377"/>
      <c r="BM48" s="377"/>
      <c r="BN48" s="377"/>
      <c r="BO48" s="377"/>
      <c r="BP48" s="377"/>
      <c r="BQ48" s="377"/>
      <c r="BR48" s="377"/>
      <c r="BS48" s="377"/>
      <c r="BT48" s="377"/>
      <c r="BU48" s="377"/>
      <c r="BV48" s="377"/>
      <c r="BW48" s="377"/>
      <c r="BX48" s="377"/>
      <c r="BY48" s="377"/>
      <c r="BZ48" s="377"/>
      <c r="CA48" s="377"/>
      <c r="CB48" s="377"/>
      <c r="CC48" s="377"/>
      <c r="CD48" s="377"/>
      <c r="CE48" s="377"/>
      <c r="CF48" s="377"/>
      <c r="CG48" s="377"/>
      <c r="CH48" s="377"/>
      <c r="CI48" s="377"/>
      <c r="CJ48" s="377"/>
      <c r="CK48" s="377"/>
      <c r="CL48" s="377"/>
      <c r="CM48" s="377"/>
      <c r="CN48" s="377"/>
      <c r="CO48" s="377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</row>
    <row r="49" spans="3:108" ht="29.25" customHeight="1">
      <c r="C49" s="55"/>
      <c r="D49" s="55"/>
      <c r="E49" s="2" t="s">
        <v>0</v>
      </c>
      <c r="F49" s="87"/>
      <c r="G49" s="383" t="s">
        <v>1</v>
      </c>
      <c r="H49" s="383"/>
      <c r="I49" s="383"/>
      <c r="J49" s="55"/>
      <c r="K49" s="55"/>
      <c r="L49" s="55"/>
      <c r="M49" s="55"/>
      <c r="N49" s="55"/>
      <c r="O49" s="55"/>
      <c r="AS49" s="381"/>
      <c r="AT49" s="381"/>
      <c r="AU49" s="381"/>
      <c r="AV49" s="381"/>
      <c r="AW49" s="381"/>
      <c r="AX49" s="381"/>
      <c r="AY49" s="381"/>
      <c r="AZ49" s="381"/>
      <c r="BA49" s="381"/>
      <c r="BB49" s="381"/>
      <c r="BC49" s="381"/>
      <c r="BD49" s="381"/>
      <c r="BE49" s="381"/>
      <c r="BF49" s="381"/>
      <c r="BG49" s="381"/>
      <c r="BH49" s="381"/>
      <c r="BI49" s="381"/>
      <c r="BJ49" s="381"/>
      <c r="BK49" s="381"/>
      <c r="BL49" s="381"/>
      <c r="BM49" s="381"/>
      <c r="BN49" s="381"/>
      <c r="BO49" s="381"/>
      <c r="BP49" s="381"/>
      <c r="BQ49" s="381"/>
      <c r="BR49" s="381"/>
      <c r="BS49" s="381"/>
      <c r="BT49" s="381"/>
      <c r="BU49" s="381"/>
      <c r="BV49" s="381"/>
      <c r="BW49" s="381"/>
      <c r="BX49" s="381"/>
      <c r="BY49" s="381"/>
      <c r="BZ49" s="381"/>
      <c r="CA49" s="381"/>
      <c r="CB49" s="381"/>
      <c r="CC49" s="381"/>
      <c r="CD49" s="381"/>
      <c r="CE49" s="381"/>
      <c r="CF49" s="381"/>
      <c r="CG49" s="381"/>
      <c r="CH49" s="381"/>
      <c r="CI49" s="381"/>
      <c r="CJ49" s="381"/>
      <c r="CK49" s="381"/>
      <c r="CL49" s="381"/>
      <c r="CM49" s="381"/>
      <c r="CN49" s="381"/>
      <c r="CO49" s="381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</row>
    <row r="50" spans="1:106" ht="18.75">
      <c r="A50" s="382" t="s">
        <v>11</v>
      </c>
      <c r="B50" s="382"/>
      <c r="C50" s="382"/>
      <c r="D50" s="382"/>
      <c r="E50" s="3"/>
      <c r="F50" s="87"/>
      <c r="G50" s="401" t="s">
        <v>113</v>
      </c>
      <c r="H50" s="401"/>
      <c r="O50" s="5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</row>
    <row r="51" spans="1:106" ht="18.75" customHeight="1">
      <c r="A51" s="382" t="s">
        <v>117</v>
      </c>
      <c r="B51" s="382"/>
      <c r="C51" s="1"/>
      <c r="D51" s="2"/>
      <c r="E51" s="2" t="s">
        <v>0</v>
      </c>
      <c r="F51" s="87"/>
      <c r="G51" s="391" t="s">
        <v>1</v>
      </c>
      <c r="H51" s="391"/>
      <c r="I51" s="391"/>
      <c r="O51" s="5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</row>
    <row r="52" spans="3:15" ht="18.75">
      <c r="C52" s="1"/>
      <c r="D52" s="1"/>
      <c r="E52" s="1"/>
      <c r="F52" s="2"/>
      <c r="G52" s="87"/>
      <c r="H52" s="2"/>
      <c r="I52" s="87"/>
      <c r="J52" s="383"/>
      <c r="K52" s="383"/>
      <c r="L52" s="55"/>
      <c r="M52" s="55"/>
      <c r="N52" s="55"/>
      <c r="O52" s="55"/>
    </row>
    <row r="53" spans="3:15" ht="18.75">
      <c r="C53" s="1"/>
      <c r="D53" s="1"/>
      <c r="E53" s="1"/>
      <c r="F53" s="2"/>
      <c r="G53" s="87"/>
      <c r="H53" s="2"/>
      <c r="I53" s="87"/>
      <c r="J53" s="2"/>
      <c r="K53" s="2"/>
      <c r="L53" s="55"/>
      <c r="M53" s="55"/>
      <c r="N53" s="55"/>
      <c r="O53" s="55"/>
    </row>
    <row r="54" spans="3:15" ht="18.75">
      <c r="C54" s="382"/>
      <c r="D54" s="382"/>
      <c r="E54" s="382"/>
      <c r="F54" s="382"/>
      <c r="G54" s="87"/>
      <c r="H54" s="4"/>
      <c r="I54" s="113"/>
      <c r="J54" s="4"/>
      <c r="K54" s="4"/>
      <c r="L54" s="55"/>
      <c r="M54" s="55"/>
      <c r="N54" s="55"/>
      <c r="O54" s="55"/>
    </row>
    <row r="55" spans="3:15" ht="18.75">
      <c r="C55" s="382"/>
      <c r="D55" s="382"/>
      <c r="E55" s="1"/>
      <c r="F55" s="2"/>
      <c r="G55" s="87"/>
      <c r="H55" s="2"/>
      <c r="I55" s="87"/>
      <c r="J55" s="383"/>
      <c r="K55" s="383"/>
      <c r="L55" s="55"/>
      <c r="M55" s="55"/>
      <c r="N55" s="55"/>
      <c r="O55" s="55"/>
    </row>
    <row r="56" spans="3:15" ht="18.75">
      <c r="C56" s="89"/>
      <c r="D56" s="89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3:15" ht="18.75">
      <c r="C57" s="89"/>
      <c r="D57" s="89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3:15" ht="18.75"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3:15" ht="18.75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3:15" ht="18.75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</sheetData>
  <sheetProtection/>
  <protectedRanges>
    <protectedRange password="CE28" sqref="L1:L2 A1:I2" name="Диапазон9"/>
    <protectedRange password="CE28" sqref="C43:S43" name="Диапазон7"/>
    <protectedRange password="CE28" sqref="D40:S42" name="Диапазон6"/>
    <protectedRange password="CE28" sqref="D30:S30 D32:S36" name="Диапазон5"/>
    <protectedRange password="CE28" sqref="D20:S28" name="Диапазон4"/>
    <protectedRange password="CE28" sqref="D20:S28" name="Диапазон3"/>
    <protectedRange password="CE28" sqref="D20:S28" name="Диапазон2"/>
    <protectedRange password="CE28" sqref="C10:S12 D14:S18" name="Диапазон1"/>
    <protectedRange password="CE28" sqref="A46:A49" name="Диапазон8_2"/>
  </protectedRanges>
  <mergeCells count="28">
    <mergeCell ref="G50:H50"/>
    <mergeCell ref="A10:A12"/>
    <mergeCell ref="B10:B12"/>
    <mergeCell ref="C10:K11"/>
    <mergeCell ref="G49:I49"/>
    <mergeCell ref="G47:I47"/>
    <mergeCell ref="C55:D55"/>
    <mergeCell ref="J55:K55"/>
    <mergeCell ref="L10:S11"/>
    <mergeCell ref="C45:K45"/>
    <mergeCell ref="A50:D50"/>
    <mergeCell ref="A51:B51"/>
    <mergeCell ref="J52:K52"/>
    <mergeCell ref="C54:F54"/>
    <mergeCell ref="C44:I44"/>
    <mergeCell ref="G51:I51"/>
    <mergeCell ref="AS49:BL49"/>
    <mergeCell ref="BM49:CO49"/>
    <mergeCell ref="AS46:CO46"/>
    <mergeCell ref="AS47:BL47"/>
    <mergeCell ref="BM47:CO47"/>
    <mergeCell ref="J1:S1"/>
    <mergeCell ref="J2:S2"/>
    <mergeCell ref="J3:S3"/>
    <mergeCell ref="AS48:CO48"/>
    <mergeCell ref="C9:K9"/>
    <mergeCell ref="C8:K8"/>
    <mergeCell ref="O4:S4"/>
  </mergeCells>
  <printOptions/>
  <pageMargins left="0" right="0" top="0" bottom="0" header="0.18" footer="0.19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Константинова И.В.</dc:creator>
  <cp:keywords/>
  <dc:description/>
  <cp:lastModifiedBy>comp</cp:lastModifiedBy>
  <cp:lastPrinted>2016-05-20T01:34:49Z</cp:lastPrinted>
  <dcterms:created xsi:type="dcterms:W3CDTF">2010-12-28T15:41:57Z</dcterms:created>
  <dcterms:modified xsi:type="dcterms:W3CDTF">2016-05-20T01:39:58Z</dcterms:modified>
  <cp:category/>
  <cp:version/>
  <cp:contentType/>
  <cp:contentStatus/>
</cp:coreProperties>
</file>